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jbradley.sharepoint.com/Shared Documents/EEI/Protocol V1/Templates/"/>
    </mc:Choice>
  </mc:AlternateContent>
  <xr:revisionPtr revIDLastSave="4" documentId="8_{7E91E4D8-F34B-46C1-8306-FB6A3820975D}" xr6:coauthVersionLast="47" xr6:coauthVersionMax="47" xr10:uidLastSave="{73E2EAB7-D0F5-45FC-AE5D-97879463FA84}"/>
  <bookViews>
    <workbookView xWindow="30795" yWindow="60" windowWidth="25980" windowHeight="14205" tabRatio="728" xr2:uid="{00000000-000D-0000-FFFF-FFFF00000000}"/>
  </bookViews>
  <sheets>
    <sheet name="Instructions &amp; Reference Data" sheetId="10" r:id="rId1"/>
    <sheet name="G&amp;B GHGRP Facilities" sheetId="13" r:id="rId2"/>
    <sheet name="G&amp;B Non-GHGRP Facilities" sheetId="11" r:id="rId3"/>
    <sheet name="Public Data" sheetId="12" r:id="rId4"/>
    <sheet name="Processing" sheetId="3" state="hidden" r:id="rId5"/>
    <sheet name="Transmission &amp; Storage" sheetId="4" state="hidden" r:id="rId6"/>
    <sheet name="Distribution" sheetId="5" state="hidden" r:id="rId7"/>
  </sheets>
  <definedNames>
    <definedName name="Dehydrat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2" l="1"/>
  <c r="B11" i="12"/>
  <c r="B10" i="12" l="1"/>
  <c r="B8" i="12"/>
  <c r="B7" i="12"/>
  <c r="I45" i="11"/>
  <c r="B12" i="12" l="1"/>
  <c r="I44" i="13"/>
  <c r="I45" i="13" s="1"/>
  <c r="H44" i="13"/>
  <c r="H45" i="13" s="1"/>
  <c r="G44" i="13"/>
  <c r="G45" i="13" s="1"/>
  <c r="F44" i="13"/>
  <c r="F45" i="13" s="1"/>
  <c r="E44" i="13"/>
  <c r="E45" i="13" s="1"/>
  <c r="D44" i="13"/>
  <c r="D45" i="13" s="1"/>
  <c r="C44" i="13"/>
  <c r="C45" i="13" s="1"/>
  <c r="B44" i="13"/>
  <c r="I36" i="13"/>
  <c r="H36" i="13"/>
  <c r="G36" i="13"/>
  <c r="F36" i="13"/>
  <c r="E36" i="13"/>
  <c r="D36" i="13"/>
  <c r="C36" i="13"/>
  <c r="B36" i="13"/>
  <c r="I33" i="13"/>
  <c r="I37" i="13" s="1"/>
  <c r="H33" i="13"/>
  <c r="H37" i="13" s="1"/>
  <c r="G33" i="13"/>
  <c r="G37" i="13" s="1"/>
  <c r="F33" i="13"/>
  <c r="F37" i="13" s="1"/>
  <c r="E33" i="13"/>
  <c r="E37" i="13" s="1"/>
  <c r="D33" i="13"/>
  <c r="D37" i="13" s="1"/>
  <c r="C33" i="13"/>
  <c r="C37" i="13" s="1"/>
  <c r="B33" i="13"/>
  <c r="J23" i="13"/>
  <c r="I23" i="13"/>
  <c r="H23" i="13"/>
  <c r="G23" i="13"/>
  <c r="F23" i="13"/>
  <c r="E23" i="13"/>
  <c r="D23" i="13"/>
  <c r="C23" i="13"/>
  <c r="B23" i="13"/>
  <c r="J22" i="13"/>
  <c r="I22" i="13"/>
  <c r="H22" i="13"/>
  <c r="G22" i="13"/>
  <c r="F22" i="13"/>
  <c r="E22" i="13"/>
  <c r="D22" i="13"/>
  <c r="C22" i="13"/>
  <c r="B22" i="13"/>
  <c r="J21" i="13"/>
  <c r="I21" i="13"/>
  <c r="H21" i="13"/>
  <c r="G21" i="13"/>
  <c r="F21" i="13"/>
  <c r="E21" i="13"/>
  <c r="D21" i="13"/>
  <c r="C21" i="13"/>
  <c r="B21" i="13"/>
  <c r="J20" i="13"/>
  <c r="I20" i="13"/>
  <c r="H20" i="13"/>
  <c r="G20" i="13"/>
  <c r="F20" i="13"/>
  <c r="E20" i="13"/>
  <c r="D20" i="13"/>
  <c r="C20" i="13"/>
  <c r="B20" i="13"/>
  <c r="J19" i="13"/>
  <c r="I19" i="13"/>
  <c r="H19" i="13"/>
  <c r="G19" i="13"/>
  <c r="F19" i="13"/>
  <c r="E19" i="13"/>
  <c r="D19" i="13"/>
  <c r="C19" i="13"/>
  <c r="B19" i="13"/>
  <c r="H24" i="13" l="1"/>
  <c r="H27" i="13" s="1"/>
  <c r="H38" i="13" s="1"/>
  <c r="H50" i="13" s="1"/>
  <c r="E24" i="13"/>
  <c r="E27" i="13" s="1"/>
  <c r="E38" i="13" s="1"/>
  <c r="E50" i="13" s="1"/>
  <c r="B24" i="13"/>
  <c r="B27" i="13" s="1"/>
  <c r="C24" i="13"/>
  <c r="C27" i="13" s="1"/>
  <c r="C38" i="13" s="1"/>
  <c r="C50" i="13" s="1"/>
  <c r="B37" i="13"/>
  <c r="B45" i="13"/>
  <c r="B46" i="13" s="1"/>
  <c r="F24" i="13"/>
  <c r="F27" i="13" s="1"/>
  <c r="F38" i="13" s="1"/>
  <c r="F50" i="13" s="1"/>
  <c r="D24" i="13"/>
  <c r="D27" i="13" s="1"/>
  <c r="D38" i="13" s="1"/>
  <c r="D50" i="13" s="1"/>
  <c r="I24" i="13"/>
  <c r="I27" i="13" s="1"/>
  <c r="I38" i="13" s="1"/>
  <c r="I50" i="13" s="1"/>
  <c r="G24" i="13"/>
  <c r="G27" i="13" s="1"/>
  <c r="G38" i="13" s="1"/>
  <c r="G50" i="13" s="1"/>
  <c r="C35" i="11"/>
  <c r="D35" i="11"/>
  <c r="E35" i="11"/>
  <c r="F35" i="11"/>
  <c r="G35" i="11"/>
  <c r="H35" i="11"/>
  <c r="I35" i="11"/>
  <c r="B35" i="11"/>
  <c r="C34" i="11"/>
  <c r="D34" i="11"/>
  <c r="E34" i="11"/>
  <c r="F34" i="11"/>
  <c r="G34" i="11"/>
  <c r="H34" i="11"/>
  <c r="I34" i="11"/>
  <c r="B34" i="11"/>
  <c r="C33" i="11"/>
  <c r="D33" i="11"/>
  <c r="E33" i="11"/>
  <c r="F33" i="11"/>
  <c r="G33" i="11"/>
  <c r="H33" i="11"/>
  <c r="I33" i="11"/>
  <c r="B33" i="11"/>
  <c r="C32" i="11"/>
  <c r="D32" i="11"/>
  <c r="E32" i="11"/>
  <c r="F32" i="11"/>
  <c r="G32" i="11"/>
  <c r="H32" i="11"/>
  <c r="I32" i="11"/>
  <c r="B32" i="11"/>
  <c r="C31" i="11"/>
  <c r="D31" i="11"/>
  <c r="D36" i="11" s="1"/>
  <c r="E31" i="11"/>
  <c r="F31" i="11"/>
  <c r="G31" i="11"/>
  <c r="H31" i="11"/>
  <c r="I31" i="11"/>
  <c r="B31" i="11"/>
  <c r="J35" i="11"/>
  <c r="J34" i="11"/>
  <c r="J33" i="11"/>
  <c r="J32" i="11"/>
  <c r="J31" i="11"/>
  <c r="C36" i="11" l="1"/>
  <c r="F36" i="11"/>
  <c r="I36" i="11"/>
  <c r="B36" i="11"/>
  <c r="G36" i="11"/>
  <c r="B38" i="13"/>
  <c r="B39" i="13" s="1"/>
  <c r="B51" i="13" s="1"/>
  <c r="H36" i="11"/>
  <c r="E36" i="11"/>
  <c r="B50" i="13" l="1"/>
  <c r="C45" i="11" l="1"/>
  <c r="D45" i="11"/>
  <c r="G45" i="11"/>
  <c r="B45" i="11"/>
  <c r="I56" i="11" l="1"/>
  <c r="H56" i="11"/>
  <c r="G56" i="11"/>
  <c r="F56" i="11"/>
  <c r="E56" i="11"/>
  <c r="D56" i="11"/>
  <c r="C56" i="11"/>
  <c r="B56" i="11"/>
  <c r="I48" i="11"/>
  <c r="H48" i="11"/>
  <c r="G48" i="11"/>
  <c r="G49" i="11" s="1"/>
  <c r="F48" i="11"/>
  <c r="E48" i="11"/>
  <c r="D48" i="11"/>
  <c r="D49" i="11" s="1"/>
  <c r="C48" i="11"/>
  <c r="C49" i="11" s="1"/>
  <c r="B48" i="11"/>
  <c r="B49" i="11" s="1"/>
  <c r="I17" i="11"/>
  <c r="H17" i="11"/>
  <c r="G17" i="11"/>
  <c r="F17" i="11"/>
  <c r="E17" i="11"/>
  <c r="D17" i="11"/>
  <c r="C17" i="11"/>
  <c r="B17" i="11"/>
  <c r="B57" i="11" l="1"/>
  <c r="B9" i="12"/>
  <c r="H39" i="11"/>
  <c r="E45" i="11"/>
  <c r="E49" i="11" s="1"/>
  <c r="F45" i="11"/>
  <c r="F49" i="11" s="1"/>
  <c r="H45" i="11"/>
  <c r="H49" i="11" s="1"/>
  <c r="G39" i="11"/>
  <c r="G50" i="11" s="1"/>
  <c r="I49" i="11"/>
  <c r="G57" i="11"/>
  <c r="F39" i="11"/>
  <c r="F57" i="11"/>
  <c r="H57" i="11"/>
  <c r="D39" i="11"/>
  <c r="D50" i="11" s="1"/>
  <c r="C57" i="11"/>
  <c r="D57" i="11"/>
  <c r="E57" i="11"/>
  <c r="I57" i="11"/>
  <c r="E39" i="11"/>
  <c r="C39" i="11"/>
  <c r="C50" i="11" s="1"/>
  <c r="I39" i="11"/>
  <c r="B39" i="11"/>
  <c r="B6" i="12" l="1"/>
  <c r="G62" i="11"/>
  <c r="C62" i="11"/>
  <c r="F50" i="11"/>
  <c r="F62" i="11" s="1"/>
  <c r="I50" i="11"/>
  <c r="I62" i="11" s="1"/>
  <c r="D62" i="11"/>
  <c r="H50" i="11"/>
  <c r="H62" i="11" s="1"/>
  <c r="B58" i="11"/>
  <c r="E50" i="11"/>
  <c r="E62" i="11" s="1"/>
  <c r="B50" i="11"/>
  <c r="B62" i="11" s="1"/>
  <c r="B51" i="11" l="1"/>
  <c r="B63" i="11" s="1"/>
</calcChain>
</file>

<file path=xl/sharedStrings.xml><?xml version="1.0" encoding="utf-8"?>
<sst xmlns="http://schemas.openxmlformats.org/spreadsheetml/2006/main" count="637" uniqueCount="389">
  <si>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</si>
  <si>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</si>
  <si>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</si>
  <si>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</si>
  <si>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</si>
  <si>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</si>
  <si>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Centrifugal with wet seal oil degassing vents</t>
  </si>
  <si>
    <t>40 CFR 98.233(o)(10)</t>
  </si>
  <si>
    <t>Subpart W – Calculation using default population emission factor for compressors with wet seal oil degassing vents</t>
  </si>
  <si>
    <t>Compressors, Reciprocating</t>
  </si>
  <si>
    <t>40 CFR 98.233(p)(10)</t>
  </si>
  <si>
    <t>Subpart W – Calculation using default population emission factor for reciprocating compressors</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</si>
  <si>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</si>
  <si>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</si>
  <si>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</si>
  <si>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</si>
  <si>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</si>
  <si>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</si>
  <si>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</si>
  <si>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</si>
  <si>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Subpart W – Leak survey and default leaker emission factors for components in gas service, and population counts and default population emission factors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</si>
  <si>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</si>
  <si>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</si>
  <si>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</si>
  <si>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</si>
  <si>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</si>
  <si>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 xml:space="preserve">Subpart W – Calculation using count of devices and default emission factors. </t>
  </si>
  <si>
    <t>Pneumatic (Chemical Injection) Pump Vents, Natural gas driven</t>
  </si>
  <si>
    <t>Storage Vessels, Fixed-roof tanks</t>
  </si>
  <si>
    <t>40 CFR 98.233(j)(1) 
40 CFR 98.233(j)(2) 
40 CFR 98.233(j)(3)</t>
  </si>
  <si>
    <t>Total GHGRP Methodology Emissions (MT)</t>
  </si>
  <si>
    <t>Description of Quanitification Method</t>
  </si>
  <si>
    <t>Compressors, Centrifugal with dry seals</t>
  </si>
  <si>
    <t>GHG Inventory emission factor multiplied by number of compressors</t>
  </si>
  <si>
    <t>GHGI Emissions Factor</t>
  </si>
  <si>
    <t>Total GHGI Methodology Emissions (MT)</t>
  </si>
  <si>
    <t>Metric</t>
  </si>
  <si>
    <t>Data</t>
  </si>
  <si>
    <t>Description</t>
  </si>
  <si>
    <t>Assume a default raw gas higher heating value of 1.235 MMBtu per thousand standard cubic feet from Table 3-8 of the API Compendium or a facility-specific factor</t>
  </si>
  <si>
    <t>Gas Ratio</t>
  </si>
  <si>
    <t>Natural Gas Supply Chain Methane Emissions Allocation (MT)</t>
  </si>
  <si>
    <t>Methane Content (percent)</t>
  </si>
  <si>
    <t>Natural Gas Throughput (Mcf)</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</si>
  <si>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</si>
  <si>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</si>
  <si>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</si>
  <si>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</si>
  <si>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</si>
  <si>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</si>
  <si>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</si>
  <si>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</si>
  <si>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</si>
  <si>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</si>
  <si>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</si>
  <si>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</si>
  <si>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</si>
  <si>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Equipment Leaks, Gathering Pipelines</t>
  </si>
  <si>
    <t>40 CFR 98.233(r)</t>
  </si>
  <si>
    <t>Subpart W – Calculated using population counts and emission factors</t>
  </si>
  <si>
    <t xml:space="preserve">40 CFR 98.233(c) </t>
  </si>
  <si>
    <t>Subpart W – Calculation Method 1 using computer modeling for gas-liquid separators or gathering and boosting non-separator equipment
Subpart W – Calculation Method 2 using engineering calculations for gas-liquid separators or gathering and boosting non-separator equipment or wells flowing directly to atmospheric storage tanks
Subpart W – Calculation Method 3usingan emission factor and population counts for hydrocarbon liquids flowing togas-liquid separators, non-separator equipment, or directly to atmospheric storage</t>
  </si>
  <si>
    <t>Damages (Gathering &amp; Boosting Upsets: Mishaps)</t>
  </si>
  <si>
    <t>Miles of gathering pipeline</t>
  </si>
  <si>
    <t>GHG Inventory emission factor multiplied by miles of gathering pipeline</t>
  </si>
  <si>
    <t>Total Gathering &amp; Boosting Methane Emissions Allocated to Natural Gas (MT)</t>
  </si>
  <si>
    <t>Gathering &amp; Boosting Segment Throughput</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</si>
  <si>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</si>
  <si>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</si>
  <si>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</si>
  <si>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</si>
  <si>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</si>
  <si>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</si>
  <si>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</si>
  <si>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</si>
  <si>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</si>
  <si>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</si>
  <si>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</si>
  <si>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</si>
  <si>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</si>
  <si>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</si>
  <si>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</si>
  <si>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</si>
  <si>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</si>
  <si>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</si>
  <si>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</si>
  <si>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</si>
  <si>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</si>
  <si>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</si>
  <si>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</si>
  <si>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</si>
  <si>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</si>
  <si>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</si>
  <si>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</si>
  <si>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</si>
  <si>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</si>
  <si>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</si>
  <si>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</si>
  <si>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</si>
  <si>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</si>
  <si>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</si>
  <si>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</si>
  <si>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</si>
  <si>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</si>
  <si>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</si>
  <si>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</si>
  <si>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</si>
  <si>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</si>
  <si>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</si>
  <si>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</si>
  <si>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</si>
  <si>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</si>
  <si>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</si>
  <si>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</si>
  <si>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</si>
  <si>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</si>
  <si>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</si>
  <si>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</si>
  <si>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</si>
  <si>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</si>
  <si>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</si>
  <si>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</si>
  <si>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</si>
  <si>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</si>
  <si>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</si>
  <si>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</si>
  <si>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</si>
  <si>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</si>
  <si>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</si>
  <si>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</si>
  <si>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</si>
  <si>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</si>
  <si>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</si>
  <si>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</si>
  <si>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</si>
  <si>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</si>
  <si>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</si>
  <si>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</si>
  <si>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</si>
  <si>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</si>
  <si>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</si>
  <si>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</si>
  <si>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</si>
  <si>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</si>
  <si>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</si>
  <si>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</si>
  <si>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</si>
  <si>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</si>
  <si>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</si>
  <si>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</si>
  <si>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</si>
  <si>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</si>
  <si>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</si>
  <si>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</si>
  <si>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</si>
  <si>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</si>
  <si>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</si>
  <si>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</si>
  <si>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</si>
  <si>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</si>
  <si>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</si>
  <si>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</si>
  <si>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</si>
  <si>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</si>
  <si>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</si>
  <si>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</si>
  <si>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</si>
  <si>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</si>
  <si>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</si>
  <si>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</si>
  <si>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</si>
  <si>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</si>
  <si>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</si>
  <si>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</si>
  <si>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</si>
  <si>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</si>
  <si>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</si>
  <si>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</si>
  <si>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</si>
  <si>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</si>
  <si>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</si>
  <si>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</si>
  <si>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</si>
  <si>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</si>
  <si>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</si>
  <si>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</si>
  <si>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</si>
  <si>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</si>
  <si>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</si>
  <si>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</si>
  <si>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</si>
  <si>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</si>
  <si>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</si>
  <si>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</si>
  <si>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</si>
  <si>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</si>
  <si>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</si>
  <si>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</si>
  <si>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</si>
  <si>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</si>
  <si>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</si>
  <si>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</si>
  <si>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</si>
  <si>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</si>
  <si>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</si>
  <si>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</si>
  <si>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</si>
  <si>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</si>
  <si>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</si>
  <si>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</si>
  <si>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</si>
  <si>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</si>
  <si>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</si>
  <si>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</si>
  <si>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</si>
  <si>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</si>
  <si>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</si>
  <si>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</si>
  <si>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</si>
  <si>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</si>
  <si>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</si>
  <si>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</si>
  <si>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</si>
  <si>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</si>
  <si>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</si>
  <si>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</si>
  <si>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</si>
  <si>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</si>
  <si>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</si>
  <si>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</si>
  <si>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</si>
  <si>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</si>
  <si>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</si>
  <si>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</si>
  <si>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</si>
  <si>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</si>
  <si>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</si>
  <si>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</si>
  <si>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</si>
  <si>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</si>
  <si>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</si>
  <si>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</si>
  <si>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</si>
  <si>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</si>
  <si>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</si>
  <si>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</si>
  <si>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</si>
  <si>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</si>
  <si>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</si>
  <si>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</si>
  <si>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</si>
  <si>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</si>
  <si>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</si>
  <si>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</si>
  <si>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</si>
  <si>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</si>
  <si>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</si>
  <si>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Basin A</t>
  </si>
  <si>
    <t>Basin B</t>
  </si>
  <si>
    <t>Basin C</t>
  </si>
  <si>
    <t>Basin D</t>
  </si>
  <si>
    <t>Basin E</t>
  </si>
  <si>
    <t>Basin F</t>
  </si>
  <si>
    <t>Basin G</t>
  </si>
  <si>
    <t>Basin H</t>
  </si>
  <si>
    <t>Value</t>
  </si>
  <si>
    <t>Unit</t>
  </si>
  <si>
    <t>Methane Density</t>
  </si>
  <si>
    <t>Emission Factor</t>
  </si>
  <si>
    <t>kg CH4/tank</t>
  </si>
  <si>
    <t>kg CH4/dry seal compressor</t>
  </si>
  <si>
    <t>Compressor starts</t>
  </si>
  <si>
    <t>kg CH4/compressor</t>
  </si>
  <si>
    <t>Gathering pipeline dig-ins</t>
  </si>
  <si>
    <t>kg CH4/mile</t>
  </si>
  <si>
    <t>GHGI Emissions Factor (See Reference Data)</t>
  </si>
  <si>
    <t>Enter total methane emissions per facility/basin as reported to GHGRP</t>
  </si>
  <si>
    <t>Compressor Starts</t>
  </si>
  <si>
    <t>Storage Vessels, Floating roof tanks</t>
  </si>
  <si>
    <t>Number of acid gas removal units</t>
  </si>
  <si>
    <t>Number of compressors</t>
  </si>
  <si>
    <t>Number of centrifugal compressors with dry seals</t>
  </si>
  <si>
    <t>Number of floating roof tanks</t>
  </si>
  <si>
    <t xml:space="preserve"> Activity Data</t>
  </si>
  <si>
    <t>Activity Data Needed</t>
  </si>
  <si>
    <t>GHG Inventory emission factor multiplied by number of AGRUs</t>
  </si>
  <si>
    <t>GHG Inventory emission factor multiplied by floating roof tanks</t>
  </si>
  <si>
    <t>Methane Emissions (Metric Ton CH4)</t>
  </si>
  <si>
    <t>Notes</t>
  </si>
  <si>
    <t>To convert throughput to methane, the reporting company can use and disclose its own estimate of the methane content of received gas or can use a default factor of 83.3 percent. Change value for each facility as appropriate</t>
  </si>
  <si>
    <t>Total Methane Emissions (MT, sum of GHGRP and GHGI Emissions from Row 5 and Row 24)</t>
  </si>
  <si>
    <t>Assume a default raw gas higher heating value of 1.235 MMBtu per thousand standard cubic feet from Table 3-8 of the API Compendium or enter a facility-specific factor</t>
  </si>
  <si>
    <t>Assume a default heating value of 5.8 MMBtu per barrel (consisten with crude oil) from API Compendium Table 3-8 or enter a facility-specific factor</t>
  </si>
  <si>
    <t>Total methane emissions from GHGRP-reporting facilities allocated to the natural gas supply chain (sum of Row 38)</t>
  </si>
  <si>
    <t>Company-wide gathering &amp; boosting segment methane throughput for GHGRP facilities (sum of Row 45)</t>
  </si>
  <si>
    <t>GHGRP Facility-Specific Gathering &amp; Boosting Segment Methane Intensity</t>
  </si>
  <si>
    <t>GHGRP Facility-Wide Gathering &amp; Boosting Segment Methane Intensity</t>
  </si>
  <si>
    <t>Non GHGRP Facility-Specific Gathering &amp; Boosting Segment Methane Intensity</t>
  </si>
  <si>
    <t>Non GHGRP Facility-Wide Gathering &amp; Boosting Segment Methane Intensity</t>
  </si>
  <si>
    <t>Total methane emissions from facilities that do not report under GHGRP allocated to the natural gas supply chain (sum of Row 50)</t>
  </si>
  <si>
    <t>Non GHGRP facility methane intensity. (Facility methane emissions from Row 50 / (Facility methane throughput from Row 57 * methane density))</t>
  </si>
  <si>
    <t>Methane intensity across all non GHGRP facilities. (Total methane emissions from Row 51 / (Total methane throughput from Row 58 * methane density))</t>
  </si>
  <si>
    <t>Instructions</t>
  </si>
  <si>
    <t>Overview</t>
  </si>
  <si>
    <t>This reporting template has been developed to assist companies in calculating methane emission intensity for the gathering and boosting segment following the Natural Gas Sustainability Initatiive (NGSI) Methane Emissions Intensity Protocol v 1.0.</t>
  </si>
  <si>
    <t>Total Methane Emissions (MT)</t>
  </si>
  <si>
    <t>Methane Content of Natural Gas Transported (%)</t>
  </si>
  <si>
    <t>Hydrocarbon Liquids Transported (bbl)</t>
  </si>
  <si>
    <t>Energy Content of Hydrocarbon Liquids Transported (MMBtu/bbl)</t>
  </si>
  <si>
    <t>Gas Ratio (%)</t>
  </si>
  <si>
    <t>NGSI Methane Emissions Intensity (%)</t>
  </si>
  <si>
    <t>Total gathering and boosting segment methane emissions from GHGRP and non GHGRP facilities</t>
  </si>
  <si>
    <t>Total volume of gas transported by GHGRP and non GHGRP facilities</t>
  </si>
  <si>
    <t>Raw gas higher heating value (weighted average energy content of all natural gas transported)</t>
  </si>
  <si>
    <t>Methane content of natural gas transported (weighted average methane content of all natural gas transported)</t>
  </si>
  <si>
    <t>Total volume of hydrocarbon liquids transported by GHGRP and non GHGRP facilities</t>
  </si>
  <si>
    <t>Methane emissions intensity associated with natural gas gathering &amp; boosting (methane emissions allocated to natural gas divided by total methane throughput)</t>
  </si>
  <si>
    <t>Section 1. Gathering &amp; Boosting Segment Emissions Calculated Using GHGRP Methodology</t>
  </si>
  <si>
    <t>Gas Transported by Gathering &amp; Boosting Facilities (Mscf)</t>
  </si>
  <si>
    <t>Energy Content of Gas Transported (MMBTU/Mscf)</t>
  </si>
  <si>
    <t>Energy Equivalent of Gas Transported (MMBTU)</t>
  </si>
  <si>
    <t>Natural Gas Transported (Mscf)</t>
  </si>
  <si>
    <t>Energy Content of Natural Gas Transported (MMBtu/Mscf)</t>
  </si>
  <si>
    <t>Hydrocarbon Liquids Transported by Gathering &amp; Boosting Facilities (bbl)</t>
  </si>
  <si>
    <t>Energy Content of Hydrocarbon Liquids Transported (MMBTU/bbl)</t>
  </si>
  <si>
    <t>Energy Equivalent of Hydrocarbon Liquids Transported (MMBTU)</t>
  </si>
  <si>
    <t>Volume (thousand standard cubic feet) of gas transported consistent with 98.236(aa)(10)(ii) definition</t>
  </si>
  <si>
    <t>Product of gas transported volume and energy content (Row 31 * Row 32)</t>
  </si>
  <si>
    <t>Volume (barrels) of all hydrocarbon liquids transported consistent with 98.236(aa)(10)(iv) definition</t>
  </si>
  <si>
    <t>Product of hydrocarbon liquids transported volume and energy content (Row 34 * Row 35)</t>
  </si>
  <si>
    <t>Calculate the gas ratio (GR) as the energy equivalent of natural gas transported divided by the total energy equivalent of transported natural gas and hydrocarbon liquids (Row 33 / (Row 33 + Row 36))</t>
  </si>
  <si>
    <t>For companies with gathering &amp; boosting operations, segment throughput equates to the volume of gas transported by gathering &amp; boosting facilities consistent with the definition of 98.236(aa)(10)(ii) in the GHGRP</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</si>
  <si>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</si>
  <si>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</si>
  <si>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energy content or average methane content. This information may be manually overwritten if individual facilities have average energy contents or methane contents that differ from the default factors. </t>
  </si>
  <si>
    <t>Section 2. Gathering &amp; Boosting Segment Activity Factors for Sources Using GHG Inventory Methodology</t>
  </si>
  <si>
    <t>Section 3. Gathering &amp; Boosting Segment Emissions Calculated Using GHG Inventory Methodology</t>
  </si>
  <si>
    <t>Section 4. Total Methane Emissions from Gathering &amp; Boosting Segment</t>
  </si>
  <si>
    <t>Section 5. Gathering &amp; Boosting Segment Emissions Allocation</t>
  </si>
  <si>
    <t>Section 6. Gathering &amp; Boosting Segment Methane Throughput</t>
  </si>
  <si>
    <t>Section 7. Gathering &amp; Boosting Segment Natural Gas Methane Emissions Intensity</t>
  </si>
  <si>
    <t>Reference Data</t>
  </si>
  <si>
    <t>Parameter</t>
  </si>
  <si>
    <t>Distribution</t>
  </si>
  <si>
    <t>Acid gas removal units</t>
  </si>
  <si>
    <t>Floating roof storage tanks</t>
  </si>
  <si>
    <t>Total Methane Emissions (MT, sum of GHGRP and GHGI Emissions from Row 17 and 36, respectively)</t>
  </si>
  <si>
    <t>Conversion Factor</t>
  </si>
  <si>
    <t>Natural Gas Throughput (Mscf)</t>
  </si>
  <si>
    <t>Methane Throughput (Mscf)</t>
  </si>
  <si>
    <t>Total Methane Throughput (Mscf)</t>
  </si>
  <si>
    <t>Dry seals on centrifugal compressors</t>
  </si>
  <si>
    <t>GHGRP facility methane intensity (facility methane emissions from Row 38 / (facility methane throughput from Row 45 * methane density))</t>
  </si>
  <si>
    <t>Methane intensity across all GHGRP facilities (total methane emissions from Row 39 / (total methane throughput from Row 46 * methane density))</t>
  </si>
  <si>
    <t>GHGRP facility methane throughput; methane content multiplied by natural gas throughput (Row 43 * Row 44)</t>
  </si>
  <si>
    <t>GHGRP facility methane emissions allocated to natural gas value chain; gas ratio multiplied by estimated total facility methane emissions (Row 27 * Row 37)</t>
  </si>
  <si>
    <t>Non GHGRP facility methane emissions allocated to natural gas value chain; gas ratio multiplied by estimated total facility methane emissions (Row 39 * Row 49)</t>
  </si>
  <si>
    <t>Non GHGRP facility methane throughput; methane content multiplied by natural gas throughput (Row 55 * Row 56)</t>
  </si>
  <si>
    <t>Total methane emissons from non GHGRP facilities allocated to natural gas supply chain (sum Row 57)</t>
  </si>
  <si>
    <t>Heating value of all hydrocarbon liquids transported (weighted average energy content of all hydrocarbon liquids transported)</t>
  </si>
  <si>
    <t>Product of gas transported volume and energy content (Row 43 * Row 44)</t>
  </si>
  <si>
    <t>Product of hydrocarbon liquids transported volume and energy content (Row 46 * Row 47)</t>
  </si>
  <si>
    <t>Calculate the gas ratio (GR) as the energy equivalent of natural gas transported divided by the total energy equivalent of transported natural gas and hydrocarbon liquids (Row 45 / (Row 45 + Row 48))</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</si>
  <si>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</si>
  <si>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Spreadsheet Key</t>
  </si>
  <si>
    <t>Source: 40 CFR 98.233(v)</t>
  </si>
  <si>
    <t>metric ton/thousand standard cubic foot</t>
  </si>
  <si>
    <t>To convert thousand standard cubic feet (Mscf) methane to metric ton (MT) methane, multiply Mscf by 0.0192</t>
  </si>
  <si>
    <t>Emission Factors for GHG Inventory Methodology Sources</t>
  </si>
  <si>
    <t>Source</t>
  </si>
  <si>
    <t>2018 GHGI onshore production segment</t>
  </si>
  <si>
    <t>2018 GHGI petroleum systems production segment</t>
  </si>
  <si>
    <t>2020 GHGI onshore production segment</t>
  </si>
  <si>
    <t>2020 GHGI processing segment</t>
  </si>
  <si>
    <t>2020 GHGI gathering &amp; boosting segment</t>
  </si>
  <si>
    <t>The second and third tabs in this spreadsheet are populated with equations for use in calculating methane emissions and methane emission intensity for facilities that report emissions under Subpart W of EPA's GHGRP ["G&amp;B GHGRP Facilities" tab] and facilities that do not report under GHGRP ["G&amp;B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</si>
  <si>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t>GHGI EFs</t>
  </si>
  <si>
    <t>Total GHGRP Methodology Methane Emissions (MT)</t>
  </si>
  <si>
    <t>Total GHGI Methodology Methane Emissions (MT)</t>
  </si>
  <si>
    <t>The process for completing the "G&amp;B GHGRP Facilities" and G&amp;B Non-GHGRP Facilities" tab is almost identical, with the only difference occuring in Section 1. Section 1 requires input of emissions from sources included in GHGRP. For the "G&amp;B GHGRP Facilities" tab, only total methane emissions for each facility as reported to EPA needs to be entered; there is no need to enter source-specific emissions. In the "G&amp;B Non-GHGRP Facilities" tab, emissions must be calculated using one of the listed GHGRP-approved methodologies. Because there are multiple methodologies for certain sources, these emission calculations are not automated and must be entered manually. All emissions for sources using the GHGRP methodology should be reported in metric tons of methane. A methane density conversion factor of 0.0192 MT/Mscf should be used if necessary. The remaining sections of the two tabs are identical.
Section 2 requires input of activity data for specific sources not covered by the GHGRP in the yellow shaded cells. Emissions from these sources are automatically calculated in Section 3 with embedded formulas using the GHG Inventory emission factors. Section 4 calculates total methane emissions from all sources for each facility.
In Section 5, the spreadsheet allocates methane emissions between the natural gas value chain and hydrocarbon liquids value chain. Emissions are allocated based on an energy weighted gas ratio. The gas ratio is calculated using data entered on natural gas and liquids production in the blue shaded cells and average energy contents for each commodity in the orange shaded cells. Users may enter facility-specific energy contents in the orange shaded cells if the default factors are not used. Gathering and boosting segment methane emissions allocated to the natural gas value chain are automatically calculated using the total emissions from Section 4 and the gas ratio.
Section 6 includes equations to calculate total methane throughput. Companies may enter their own methane content for natural gas throughput for each facility in the orange shaded cells or use the default methane content of 83.3%. Total methane throughput is automatically calculated using the methane content figure and the gas throughput data entered in Section 5.
Section 7 automatically calculates methane intensity.
The conversion and emission factors below are used in the methane emissions and intensity calculations and should not be altered.</t>
  </si>
  <si>
    <t xml:space="preserve">NGSI participants are encouraged to publicly report the following data each year. NGSI requests data at a company level. However, companies may also choose to disclose facility-level methane emissions and intensity </t>
  </si>
  <si>
    <t xml:space="preserve">NGSI Template © 2021 M.J. Bradley &amp; Associates, LLC.
For questions, contact: NGSI@mjbradley.com
</t>
  </si>
  <si>
    <t>Use this tab to calculate methane emissions and methane emissions intensity for gathering and boosting facilities that report emissions under Subpart W of the GHGRP</t>
  </si>
  <si>
    <t>Use this tab to calculate methane emissions and methane emissions intensity for gathering and boosting facilities that do not report emissions under Subpart W of the GHGRP</t>
  </si>
  <si>
    <t>kg CH4/AGRU</t>
  </si>
  <si>
    <t>NGSI Methane Intensity Protocol v 1.0 is available from:</t>
  </si>
  <si>
    <t>EEI NGSI Website</t>
  </si>
  <si>
    <t>NGSI @ AGA.org</t>
  </si>
  <si>
    <t>Share of natural gas transported on an energy equivalent basis (energy content of natural gas throughput divided by sum of energy content of natural gas and hydrocarbon liquid throughput). Note: this reflects the company-level gas ratio; to calculate company-level NGSI methane emissions intensity, emissions must be allocated using the facility-level gas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</si>
</sst>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00"/>
    <numFmt numFmtId="168" formatCode="0.0000%"/>
  </numFmts>
  <fonts count="21" x14ac:knownFonts="1">
    <font>
      <sz val="11"/>
      <color theme="1"/>
      <name val="Calibri"/>
      <family val="2"/>
      <scheme val="minor"/>
    </font>
    <font>
      <sz val="10"/>
      <color theme="1"/>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name val="Arial"/>
      <family val="2"/>
    </font>
    <font>
      <b/>
      <sz val="10"/>
      <color rgb="FFFF0000"/>
      <name val="Arial"/>
      <family val="2"/>
    </font>
    <font>
      <sz val="11"/>
      <color rgb="FFFF0000"/>
      <name val="Calibri"/>
      <family val="2"/>
      <scheme val="minor"/>
    </font>
    <font>
      <b/>
      <sz val="12"/>
      <color theme="0"/>
      <name val="Arial"/>
      <family val="2"/>
    </font>
    <font>
      <sz val="8"/>
      <color theme="1" tint="0.499984740745262"/>
      <name val="Arial"/>
      <family val="2"/>
    </font>
    <font>
      <u/>
      <sz val="11"/>
      <color theme="10"/>
      <name val="Calibri"/>
      <family val="2"/>
      <scheme val="minor"/>
    </font>
    <font>
      <u/>
      <sz val="10"/>
      <color theme="10"/>
      <name val="Arial"/>
      <family val="2"/>
    </font>
    <font>
      <sz val="11"/>
      <color theme="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9" fontId="11" fillId="0" borderId="0" applyFont="0" applyFill="0" applyBorder="0" applyAlignment="0" applyProtection="0"/>
    <xf numFmtId="43" fontId="11" fillId="0" borderId="0" applyFont="0" applyFill="0" applyBorder="0" applyAlignment="0" applyProtection="0"/>
    <xf numFmtId="0" fontId="12" fillId="0" borderId="0"/>
    <xf numFmtId="0" fontId="11" fillId="0" borderId="0"/>
    <xf numFmtId="0" fontId="18" fillId="0" borderId="0" applyNumberFormat="0" applyFill="0" applyBorder="0" applyAlignment="0" applyProtection="0"/>
  </cellStyleXfs>
  <cellXfs count="207">
    <xf numFmtId="0" fontId="0" fillId="0" borderId="0" xfId="0"/>
    <xf numFmtId="0" fontId="1" fillId="0" borderId="0" xfId="0" applyFont="1" applyAlignment="1">
      <alignment wrapText="1"/>
    </xf>
    <xf numFmtId="0" fontId="2" fillId="0" borderId="0" xfId="0" applyFont="1" applyAlignment="1">
      <alignment wrapText="1"/>
    </xf>
    <xf numFmtId="0" fontId="1" fillId="0" borderId="0" xfId="0" applyFont="1" applyAlignment="1"/>
    <xf numFmtId="0" fontId="2" fillId="0" borderId="0" xfId="0" applyFont="1" applyAlignment="1"/>
    <xf numFmtId="0" fontId="0" fillId="0" borderId="0" xfId="0" applyAlignment="1"/>
    <xf numFmtId="0" fontId="1" fillId="0" borderId="0" xfId="0" applyFont="1" applyAlignment="1">
      <alignment horizontal="left" vertical="center" wrapText="1"/>
    </xf>
    <xf numFmtId="0" fontId="2"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2" borderId="1" xfId="0" applyFont="1" applyFill="1" applyBorder="1" applyAlignment="1"/>
    <xf numFmtId="0" fontId="1" fillId="2" borderId="1" xfId="0" applyFont="1" applyFill="1" applyBorder="1" applyAlignment="1">
      <alignment vertical="center"/>
    </xf>
    <xf numFmtId="0" fontId="1" fillId="3" borderId="0" xfId="0" applyFont="1" applyFill="1" applyAlignment="1">
      <alignment wrapText="1"/>
    </xf>
    <xf numFmtId="0" fontId="1" fillId="3" borderId="0" xfId="0" applyFont="1" applyFill="1" applyAlignment="1"/>
    <xf numFmtId="0" fontId="1" fillId="0" borderId="1" xfId="0" applyFont="1" applyBorder="1" applyAlignment="1">
      <alignment vertical="center"/>
    </xf>
    <xf numFmtId="0" fontId="1" fillId="0" borderId="1" xfId="0" applyFont="1" applyBorder="1" applyAlignment="1">
      <alignment horizontal="left" vertical="top" wrapText="1"/>
    </xf>
    <xf numFmtId="0" fontId="3" fillId="0" borderId="1" xfId="0" applyFont="1" applyBorder="1" applyAlignment="1">
      <alignment vertical="center" wrapText="1"/>
    </xf>
    <xf numFmtId="0" fontId="1" fillId="0" borderId="0" xfId="0" applyFont="1" applyBorder="1" applyAlignment="1">
      <alignment wrapText="1"/>
    </xf>
    <xf numFmtId="0" fontId="2" fillId="0" borderId="0" xfId="0" applyFont="1" applyBorder="1" applyAlignment="1">
      <alignment wrapText="1"/>
    </xf>
    <xf numFmtId="0" fontId="1" fillId="0" borderId="0" xfId="0" applyFont="1" applyBorder="1" applyAlignment="1">
      <alignment vertical="top" wrapText="1"/>
    </xf>
    <xf numFmtId="0" fontId="1" fillId="0" borderId="0" xfId="0" applyFont="1" applyFill="1" applyAlignment="1">
      <alignment wrapText="1"/>
    </xf>
    <xf numFmtId="0" fontId="1" fillId="0" borderId="0" xfId="0" applyFont="1" applyFill="1" applyAlignment="1"/>
    <xf numFmtId="0" fontId="2" fillId="0" borderId="1" xfId="0" applyFont="1" applyBorder="1" applyAlignment="1">
      <alignment vertical="center" wrapText="1"/>
    </xf>
    <xf numFmtId="0" fontId="1" fillId="0" borderId="1" xfId="0" applyFont="1" applyBorder="1" applyAlignment="1">
      <alignment wrapText="1"/>
    </xf>
    <xf numFmtId="0" fontId="2" fillId="0" borderId="0" xfId="0" applyFont="1" applyAlignment="1">
      <alignment vertical="top" wrapText="1"/>
    </xf>
    <xf numFmtId="0" fontId="1" fillId="0" borderId="1" xfId="0" applyFont="1" applyFill="1" applyBorder="1" applyAlignment="1">
      <alignment vertical="center"/>
    </xf>
    <xf numFmtId="0" fontId="8" fillId="0" borderId="0" xfId="0" applyFont="1" applyBorder="1" applyAlignment="1">
      <alignment vertical="center"/>
    </xf>
    <xf numFmtId="0" fontId="1" fillId="0" borderId="0" xfId="0" applyFont="1" applyAlignment="1">
      <alignment vertical="top"/>
    </xf>
    <xf numFmtId="0" fontId="7" fillId="0" borderId="0" xfId="0" applyFont="1" applyFill="1" applyAlignment="1"/>
    <xf numFmtId="0" fontId="2" fillId="0" borderId="11" xfId="0" applyFont="1" applyBorder="1" applyAlignment="1">
      <alignment wrapText="1"/>
    </xf>
    <xf numFmtId="0" fontId="5" fillId="4" borderId="0" xfId="0" applyFont="1" applyFill="1"/>
    <xf numFmtId="0" fontId="1" fillId="4" borderId="0" xfId="0" applyFont="1" applyFill="1" applyAlignment="1"/>
    <xf numFmtId="0" fontId="5" fillId="6" borderId="0" xfId="0" applyFont="1" applyFill="1"/>
    <xf numFmtId="0" fontId="1" fillId="6" borderId="0" xfId="0" applyFont="1" applyFill="1" applyAlignment="1"/>
    <xf numFmtId="0" fontId="1" fillId="6" borderId="0" xfId="0" applyFont="1" applyFill="1" applyAlignment="1">
      <alignment wrapText="1"/>
    </xf>
    <xf numFmtId="0" fontId="2" fillId="6" borderId="0" xfId="0" applyFont="1" applyFill="1" applyAlignment="1"/>
    <xf numFmtId="0" fontId="6" fillId="6" borderId="0" xfId="0" applyFont="1" applyFill="1" applyAlignment="1"/>
    <xf numFmtId="0" fontId="5" fillId="6" borderId="0" xfId="0" applyFont="1" applyFill="1" applyAlignment="1"/>
    <xf numFmtId="0" fontId="7" fillId="6" borderId="0" xfId="0" applyFont="1" applyFill="1" applyAlignment="1">
      <alignment wrapText="1"/>
    </xf>
    <xf numFmtId="0" fontId="1" fillId="5" borderId="2" xfId="0" applyFont="1" applyFill="1" applyBorder="1" applyAlignment="1"/>
    <xf numFmtId="0" fontId="2" fillId="0" borderId="10" xfId="0" applyFont="1" applyBorder="1" applyAlignment="1"/>
    <xf numFmtId="0" fontId="2" fillId="0" borderId="13" xfId="0" applyFont="1" applyBorder="1" applyAlignment="1">
      <alignment horizontal="center"/>
    </xf>
    <xf numFmtId="0" fontId="1" fillId="5" borderId="16" xfId="0" applyFont="1" applyFill="1" applyBorder="1" applyAlignment="1"/>
    <xf numFmtId="0" fontId="1" fillId="0" borderId="0" xfId="0" applyFont="1" applyFill="1" applyBorder="1" applyAlignment="1">
      <alignment horizontal="center"/>
    </xf>
    <xf numFmtId="0" fontId="1" fillId="0" borderId="1" xfId="0" applyFont="1" applyBorder="1" applyAlignment="1">
      <alignment vertical="top" wrapText="1"/>
    </xf>
    <xf numFmtId="0" fontId="1" fillId="0" borderId="2" xfId="0" applyFont="1" applyBorder="1" applyAlignment="1">
      <alignment vertical="center" wrapText="1"/>
    </xf>
    <xf numFmtId="0" fontId="2" fillId="0" borderId="7" xfId="0" applyFont="1" applyBorder="1" applyAlignment="1">
      <alignment horizontal="center"/>
    </xf>
    <xf numFmtId="0" fontId="2" fillId="0" borderId="1" xfId="0" applyFont="1" applyBorder="1" applyAlignment="1"/>
    <xf numFmtId="0" fontId="2" fillId="0" borderId="2" xfId="0" applyFont="1" applyBorder="1" applyAlignment="1">
      <alignment horizontal="center"/>
    </xf>
    <xf numFmtId="0" fontId="1" fillId="2" borderId="2" xfId="0" applyFont="1" applyFill="1" applyBorder="1" applyAlignment="1">
      <alignment vertical="center"/>
    </xf>
    <xf numFmtId="0" fontId="1" fillId="0" borderId="1" xfId="0" applyFont="1" applyBorder="1" applyAlignment="1">
      <alignment vertical="center" wrapText="1"/>
    </xf>
    <xf numFmtId="0" fontId="1" fillId="0" borderId="12" xfId="0" applyFont="1" applyBorder="1" applyAlignment="1">
      <alignment vertical="top" wrapText="1"/>
    </xf>
    <xf numFmtId="9" fontId="0" fillId="0" borderId="0" xfId="1" applyFont="1" applyAlignment="1"/>
    <xf numFmtId="9" fontId="1" fillId="0" borderId="0" xfId="1" applyFont="1" applyAlignment="1"/>
    <xf numFmtId="10" fontId="1" fillId="5" borderId="1" xfId="1" applyNumberFormat="1" applyFont="1" applyFill="1" applyBorder="1" applyAlignment="1">
      <alignment horizontal="center" vertical="center"/>
    </xf>
    <xf numFmtId="9" fontId="1" fillId="0" borderId="1" xfId="1" applyFont="1" applyFill="1" applyBorder="1" applyAlignment="1">
      <alignment horizontal="center" vertical="center"/>
    </xf>
    <xf numFmtId="3" fontId="1" fillId="0" borderId="1" xfId="0" applyNumberFormat="1" applyFont="1" applyFill="1" applyBorder="1" applyAlignment="1">
      <alignment horizontal="center" vertical="center"/>
    </xf>
    <xf numFmtId="165" fontId="1" fillId="5" borderId="1" xfId="0" applyNumberFormat="1" applyFont="1" applyFill="1" applyBorder="1" applyAlignment="1">
      <alignment horizontal="center" vertical="center"/>
    </xf>
    <xf numFmtId="164" fontId="1" fillId="5" borderId="1" xfId="1"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1" xfId="0" applyFont="1" applyBorder="1" applyAlignment="1"/>
    <xf numFmtId="0" fontId="1" fillId="0" borderId="1" xfId="0" applyFont="1" applyBorder="1" applyAlignment="1">
      <alignment vertical="center" wrapText="1"/>
    </xf>
    <xf numFmtId="0" fontId="2" fillId="0" borderId="1" xfId="0" applyFont="1" applyBorder="1" applyAlignment="1">
      <alignment horizontal="center"/>
    </xf>
    <xf numFmtId="164" fontId="1" fillId="7" borderId="1" xfId="1" applyNumberFormat="1" applyFont="1" applyFill="1" applyBorder="1" applyAlignment="1">
      <alignment horizontal="center" vertical="center"/>
    </xf>
    <xf numFmtId="4" fontId="1" fillId="5" borderId="1" xfId="0" applyNumberFormat="1" applyFont="1" applyFill="1" applyBorder="1" applyAlignment="1">
      <alignment horizontal="center" vertical="center"/>
    </xf>
    <xf numFmtId="0" fontId="1" fillId="0" borderId="1" xfId="0" applyFont="1" applyBorder="1"/>
    <xf numFmtId="2" fontId="1" fillId="2" borderId="1" xfId="0" applyNumberFormat="1" applyFont="1" applyFill="1" applyBorder="1" applyAlignment="1"/>
    <xf numFmtId="4" fontId="1" fillId="8" borderId="1" xfId="0" applyNumberFormat="1" applyFont="1" applyFill="1" applyBorder="1" applyAlignment="1">
      <alignment horizontal="left" vertical="center"/>
    </xf>
    <xf numFmtId="4" fontId="1" fillId="0" borderId="1" xfId="0" applyNumberFormat="1" applyFont="1" applyFill="1" applyBorder="1" applyAlignment="1">
      <alignment horizontal="center" vertical="center"/>
    </xf>
    <xf numFmtId="0" fontId="2" fillId="0" borderId="0" xfId="0" applyFont="1"/>
    <xf numFmtId="0" fontId="1" fillId="0" borderId="0" xfId="0" applyFont="1"/>
    <xf numFmtId="0" fontId="1" fillId="0" borderId="1" xfId="0" applyFont="1" applyFill="1" applyBorder="1"/>
    <xf numFmtId="43" fontId="1" fillId="0" borderId="1" xfId="2" applyFont="1" applyFill="1" applyBorder="1" applyAlignment="1">
      <alignment vertical="center"/>
    </xf>
    <xf numFmtId="43" fontId="1" fillId="0" borderId="1" xfId="2" applyFont="1" applyFill="1" applyBorder="1"/>
    <xf numFmtId="0" fontId="14" fillId="0" borderId="0" xfId="0" applyFont="1"/>
    <xf numFmtId="0" fontId="1" fillId="0" borderId="1" xfId="0" applyFont="1" applyBorder="1" applyAlignment="1">
      <alignment vertical="center" wrapText="1"/>
    </xf>
    <xf numFmtId="2" fontId="1" fillId="9" borderId="1" xfId="0" applyNumberFormat="1" applyFont="1" applyFill="1" applyBorder="1" applyAlignment="1"/>
    <xf numFmtId="0" fontId="1" fillId="0" borderId="0" xfId="0" applyFont="1" applyBorder="1"/>
    <xf numFmtId="0" fontId="1" fillId="0" borderId="2" xfId="0" applyFont="1" applyBorder="1"/>
    <xf numFmtId="0" fontId="2" fillId="0" borderId="6" xfId="0" applyFont="1" applyBorder="1"/>
    <xf numFmtId="0" fontId="1" fillId="0" borderId="14" xfId="0" applyFont="1" applyBorder="1"/>
    <xf numFmtId="0" fontId="3" fillId="0" borderId="3" xfId="0" applyFont="1" applyBorder="1" applyAlignment="1">
      <alignment vertical="center"/>
    </xf>
    <xf numFmtId="0" fontId="3" fillId="0" borderId="3" xfId="0" applyFont="1" applyBorder="1" applyAlignment="1">
      <alignment vertical="center" wrapText="1"/>
    </xf>
    <xf numFmtId="0" fontId="3" fillId="0" borderId="3" xfId="0" applyFont="1" applyFill="1" applyBorder="1" applyAlignment="1">
      <alignment vertical="center"/>
    </xf>
    <xf numFmtId="0" fontId="1" fillId="0" borderId="14" xfId="0" applyFont="1" applyFill="1" applyBorder="1"/>
    <xf numFmtId="2" fontId="1" fillId="2" borderId="1" xfId="0" applyNumberFormat="1" applyFont="1" applyFill="1" applyBorder="1" applyAlignment="1">
      <alignment vertical="center"/>
    </xf>
    <xf numFmtId="2" fontId="1" fillId="2" borderId="1" xfId="0" applyNumberFormat="1" applyFont="1" applyFill="1" applyBorder="1"/>
    <xf numFmtId="166" fontId="1" fillId="7" borderId="1" xfId="0" applyNumberFormat="1" applyFont="1" applyFill="1" applyBorder="1" applyAlignment="1">
      <alignment horizontal="center" vertical="center"/>
    </xf>
    <xf numFmtId="167" fontId="1" fillId="7" borderId="1" xfId="0" applyNumberFormat="1" applyFont="1" applyFill="1" applyBorder="1" applyAlignment="1">
      <alignment horizontal="center" vertical="center"/>
    </xf>
    <xf numFmtId="0" fontId="1" fillId="0" borderId="0" xfId="0" applyFont="1" applyFill="1" applyBorder="1"/>
    <xf numFmtId="0" fontId="1" fillId="0" borderId="0" xfId="0" applyFont="1" applyFill="1"/>
    <xf numFmtId="0" fontId="2" fillId="0" borderId="8" xfId="3" applyFont="1" applyFill="1" applyBorder="1"/>
    <xf numFmtId="0" fontId="2" fillId="0" borderId="8" xfId="3" applyFont="1" applyBorder="1"/>
    <xf numFmtId="0" fontId="16" fillId="6" borderId="0" xfId="0" applyFont="1" applyFill="1"/>
    <xf numFmtId="168" fontId="1" fillId="0" borderId="1" xfId="1" applyNumberFormat="1" applyFont="1" applyFill="1" applyBorder="1" applyAlignment="1">
      <alignment horizontal="center" vertical="center"/>
    </xf>
    <xf numFmtId="168" fontId="1" fillId="5" borderId="1" xfId="1" applyNumberFormat="1" applyFont="1" applyFill="1" applyBorder="1" applyAlignment="1">
      <alignment horizontal="center" vertical="center"/>
    </xf>
    <xf numFmtId="0" fontId="1" fillId="8" borderId="5" xfId="0" applyFont="1" applyFill="1" applyBorder="1" applyAlignment="1">
      <alignment vertical="top" wrapText="1"/>
    </xf>
    <xf numFmtId="0" fontId="1" fillId="8" borderId="0" xfId="0" applyFont="1" applyFill="1" applyBorder="1" applyAlignment="1">
      <alignment vertical="top" wrapText="1"/>
    </xf>
    <xf numFmtId="0" fontId="1" fillId="8" borderId="6" xfId="0" applyFont="1" applyFill="1" applyBorder="1" applyAlignment="1">
      <alignment vertical="top" wrapText="1"/>
    </xf>
    <xf numFmtId="0" fontId="19" fillId="0" borderId="0" xfId="5" applyFont="1"/>
    <xf numFmtId="0" fontId="20" fillId="0" borderId="0" xfId="0" applyFont="1"/>
    <xf numFmtId="0" fontId="17" fillId="0" borderId="0" xfId="4"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13" fillId="0" borderId="1" xfId="0" applyFont="1" applyBorder="1" applyAlignment="1">
      <alignmen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5" xfId="0" applyFont="1" applyFill="1" applyBorder="1" applyAlignment="1">
      <alignment vertical="top" wrapText="1"/>
    </xf>
    <xf numFmtId="0" fontId="1" fillId="8" borderId="5" xfId="0" applyFont="1" applyFill="1" applyBorder="1" applyAlignment="1">
      <alignment vertical="top" wrapText="1"/>
    </xf>
    <xf numFmtId="0" fontId="1" fillId="8" borderId="0" xfId="0" applyFont="1" applyFill="1" applyBorder="1" applyAlignment="1">
      <alignment vertical="top" wrapText="1"/>
    </xf>
    <xf numFmtId="0" fontId="1" fillId="8" borderId="6" xfId="0" applyFont="1" applyFill="1" applyBorder="1" applyAlignment="1">
      <alignment vertical="top" wrapText="1"/>
    </xf>
    <xf numFmtId="0" fontId="2" fillId="0" borderId="0" xfId="0" applyFont="1" applyAlignment="1">
      <alignment wrapText="1"/>
    </xf>
    <xf numFmtId="0" fontId="16" fillId="3" borderId="0" xfId="0" applyFont="1" applyFill="1"/>
    <xf numFmtId="0" fontId="2" fillId="0" borderId="1" xfId="0" applyFont="1" applyBorder="1" applyAlignment="1">
      <alignment horizontal="center"/>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3" borderId="2" xfId="0" applyFont="1" applyFill="1" applyBorder="1"/>
    <xf numFmtId="0" fontId="16" fillId="3" borderId="4" xfId="0" applyFont="1" applyFill="1" applyBorder="1"/>
    <xf numFmtId="0" fontId="16" fillId="3" borderId="3" xfId="0" applyFont="1" applyFill="1" applyBorder="1"/>
    <xf numFmtId="0" fontId="1" fillId="0" borderId="14" xfId="0" applyFont="1" applyBorder="1"/>
    <xf numFmtId="0" fontId="1" fillId="0" borderId="0" xfId="0" applyFont="1" applyAlignment="1">
      <alignment vertical="top" wrapText="1"/>
    </xf>
    <xf numFmtId="0" fontId="1" fillId="0" borderId="1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7" borderId="1" xfId="0" applyFont="1" applyFill="1" applyBorder="1" applyAlignment="1">
      <alignment horizontal="center" vertical="center"/>
    </xf>
    <xf numFmtId="2" fontId="1" fillId="2" borderId="1" xfId="0" applyNumberFormat="1" applyFont="1" applyFill="1" applyBorder="1" applyAlignment="1">
      <alignment horizontal="center"/>
    </xf>
    <xf numFmtId="2" fontId="1" fillId="9" borderId="10" xfId="0" applyNumberFormat="1" applyFont="1" applyFill="1" applyBorder="1" applyAlignment="1">
      <alignment horizontal="center"/>
    </xf>
    <xf numFmtId="2" fontId="1" fillId="9" borderId="11" xfId="0" applyNumberFormat="1" applyFont="1" applyFill="1" applyBorder="1" applyAlignment="1">
      <alignment horizont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2" fillId="0" borderId="0" xfId="0" applyFont="1" applyAlignment="1">
      <alignment vertical="top"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2" fillId="0" borderId="4" xfId="0" applyFont="1" applyBorder="1" applyAlignment="1">
      <alignment horizont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168" fontId="1" fillId="0" borderId="2" xfId="1" applyNumberFormat="1" applyFont="1" applyFill="1" applyBorder="1" applyAlignment="1">
      <alignment horizontal="center" vertical="center"/>
    </xf>
    <xf numFmtId="168" fontId="1" fillId="0" borderId="4" xfId="1" applyNumberFormat="1" applyFont="1" applyFill="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xf numFmtId="0" fontId="1" fillId="0" borderId="2" xfId="0" applyFont="1" applyBorder="1" applyAlignment="1">
      <alignment vertical="center" wrapText="1"/>
    </xf>
    <xf numFmtId="0" fontId="1" fillId="0" borderId="3" xfId="0" applyFont="1" applyBorder="1" applyAlignment="1">
      <alignment vertical="center" wrapText="1"/>
    </xf>
    <xf numFmtId="4" fontId="2" fillId="0" borderId="2"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0" fontId="1" fillId="0" borderId="12" xfId="0" applyFont="1" applyBorder="1" applyAlignment="1">
      <alignment vertical="center" wrapText="1"/>
    </xf>
    <xf numFmtId="0" fontId="1" fillId="0" borderId="17" xfId="0" applyFont="1" applyBorder="1" applyAlignment="1">
      <alignment vertical="center" wrapText="1"/>
    </xf>
    <xf numFmtId="0" fontId="10" fillId="0" borderId="0" xfId="0" applyFont="1" applyAlignment="1">
      <alignment vertical="top" wrapText="1"/>
    </xf>
    <xf numFmtId="0" fontId="9" fillId="0" borderId="0" xfId="0" applyFont="1" applyAlignment="1">
      <alignment wrapText="1"/>
    </xf>
    <xf numFmtId="0" fontId="2" fillId="0" borderId="9" xfId="0" applyFont="1" applyBorder="1" applyAlignment="1">
      <alignment horizont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2" fillId="0" borderId="2" xfId="0" applyFont="1" applyBorder="1" applyAlignment="1"/>
    <xf numFmtId="0" fontId="2" fillId="0" borderId="3" xfId="0" applyFont="1" applyBorder="1" applyAlignment="1"/>
    <xf numFmtId="0" fontId="2" fillId="0" borderId="13" xfId="0" applyFont="1" applyBorder="1" applyAlignment="1"/>
    <xf numFmtId="0" fontId="2" fillId="0" borderId="14" xfId="0" applyFont="1" applyBorder="1" applyAlignment="1"/>
    <xf numFmtId="0" fontId="2" fillId="0" borderId="15" xfId="0" applyFont="1" applyBorder="1" applyAlignment="1"/>
    <xf numFmtId="0" fontId="0" fillId="0" borderId="1" xfId="0" applyBorder="1" applyAlignment="1"/>
    <xf numFmtId="0" fontId="2" fillId="0" borderId="5" xfId="0" applyFont="1" applyBorder="1" applyAlignment="1"/>
    <xf numFmtId="0" fontId="2" fillId="0" borderId="0" xfId="0" applyFont="1" applyBorder="1" applyAlignment="1"/>
    <xf numFmtId="0" fontId="2" fillId="0" borderId="6" xfId="0" applyFont="1" applyBorder="1" applyAlignment="1"/>
    <xf numFmtId="0" fontId="1" fillId="2" borderId="2" xfId="0" applyFont="1" applyFill="1" applyBorder="1" applyAlignment="1"/>
    <xf numFmtId="0" fontId="1" fillId="2" borderId="4" xfId="0" applyFont="1" applyFill="1" applyBorder="1" applyAlignment="1"/>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1" fillId="2" borderId="3" xfId="0" applyFont="1" applyFill="1" applyBorder="1" applyAlignment="1"/>
    <xf numFmtId="0" fontId="1" fillId="0" borderId="2" xfId="0" applyFont="1" applyBorder="1" applyAlignment="1">
      <alignment vertical="top" wrapText="1"/>
    </xf>
    <xf numFmtId="0" fontId="1" fillId="0" borderId="3" xfId="0" applyFont="1" applyBorder="1" applyAlignment="1">
      <alignment vertical="top" wrapText="1"/>
    </xf>
    <xf numFmtId="0" fontId="1" fillId="0" borderId="12" xfId="0" applyFont="1" applyBorder="1" applyAlignment="1">
      <alignment vertical="top"/>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8" xfId="0" applyFont="1" applyFill="1" applyBorder="1" applyAlignment="1">
      <alignment wrapText="1"/>
    </xf>
  </cellXfs>
  <cellStyles count="6">
    <cellStyle name="Comma" xfId="2" builtinId="3"/>
    <cellStyle name="Hyperlink" xfId="5" builtinId="8"/>
    <cellStyle name="Normal" xfId="0" builtinId="0"/>
    <cellStyle name="Normal 2" xfId="4" xr:uid="{8C6CAB74-6553-49E4-9EE6-47518F35E850}"/>
    <cellStyle name="Normal 2 8" xfId="3"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J80"/>
  <sheetViews>
    <sheetView tabSelected="1" zoomScaleNormal="100" workbookViewId="0"/>
  </sheetViews>
  <sheetFormatPr defaultColWidth="8.6328125" defaultRowHeight="12.5" x14ac:dyDescent="0.25"/>
  <cols>
    <col min="1" max="2" width="8.6328125" style="73"/>
    <col min="3" max="3" width="5.90625" style="73" customWidth="1"/>
    <col min="4" max="4" width="54.08984375" style="73" customWidth="1"/>
    <col min="5" max="5" width="14.90625" style="73" bestFit="1" customWidth="1"/>
    <col min="6" max="6" width="28.453125" style="73" bestFit="1" customWidth="1"/>
    <col min="7" max="7" width="10.54296875" style="73" customWidth="1"/>
    <col min="8" max="8" width="29.36328125" style="73" customWidth="1"/>
    <col min="9" max="9" width="11.08984375" style="73" customWidth="1"/>
    <col min="10" max="16384" width="8.6328125" style="73"/>
  </cols>
  <sheetData>
    <row r="1" spans="1:9" ht="13" x14ac:dyDescent="0.3">
      <c r="A1" s="77"/>
    </row>
    <row r="2" spans="1:9" ht="27.65" customHeight="1" x14ac:dyDescent="0.3">
      <c r="A2" s="123" t="s">
        <v>304</v>
      </c>
      <c r="B2" s="123"/>
      <c r="C2" s="123"/>
      <c r="D2" s="123"/>
      <c r="E2" s="123"/>
      <c r="F2" s="123"/>
      <c r="H2" s="104" t="s">
        <v>381</v>
      </c>
      <c r="I2" s="104"/>
    </row>
    <row r="3" spans="1:9" ht="14.5" x14ac:dyDescent="0.25">
      <c r="A3" s="135"/>
      <c r="B3" s="136"/>
      <c r="C3" s="136"/>
      <c r="D3" s="136"/>
      <c r="E3" s="136"/>
      <c r="F3" s="136"/>
    </row>
    <row r="4" spans="1:9" ht="13" x14ac:dyDescent="0.3">
      <c r="A4" s="72"/>
    </row>
    <row r="5" spans="1:9" ht="15.5" x14ac:dyDescent="0.35">
      <c r="A5" s="124" t="s">
        <v>303</v>
      </c>
      <c r="B5" s="124"/>
      <c r="C5" s="124"/>
      <c r="D5" s="124"/>
      <c r="E5" s="124"/>
      <c r="F5" s="124"/>
      <c r="H5" s="155" t="s">
        <v>385</v>
      </c>
      <c r="I5" s="155"/>
    </row>
    <row r="6" spans="1:9" ht="12.9" customHeight="1" x14ac:dyDescent="0.25">
      <c r="A6" s="126" t="s">
        <v>363</v>
      </c>
      <c r="B6" s="127"/>
      <c r="C6" s="127"/>
      <c r="D6" s="127"/>
      <c r="E6" s="127"/>
      <c r="F6" s="128"/>
      <c r="H6" s="155"/>
      <c r="I6" s="155"/>
    </row>
    <row r="7" spans="1:9" ht="12.9" customHeight="1" x14ac:dyDescent="0.3">
      <c r="A7" s="129"/>
      <c r="B7" s="130"/>
      <c r="C7" s="130"/>
      <c r="D7" s="130"/>
      <c r="E7" s="130"/>
      <c r="F7" s="131"/>
      <c r="H7" s="102" t="s">
        <v>386</v>
      </c>
      <c r="I7" s="103"/>
    </row>
    <row r="8" spans="1:9" ht="12.9" customHeight="1" x14ac:dyDescent="0.3">
      <c r="A8" s="129"/>
      <c r="B8" s="130"/>
      <c r="C8" s="130"/>
      <c r="D8" s="130"/>
      <c r="E8" s="130"/>
      <c r="F8" s="131"/>
      <c r="H8" s="102" t="s">
        <v>387</v>
      </c>
      <c r="I8" s="103"/>
    </row>
    <row r="9" spans="1:9" ht="12.9" customHeight="1" x14ac:dyDescent="0.25">
      <c r="A9" s="129"/>
      <c r="B9" s="130"/>
      <c r="C9" s="130"/>
      <c r="D9" s="130"/>
      <c r="E9" s="130"/>
      <c r="F9" s="131"/>
    </row>
    <row r="10" spans="1:9" ht="12.9" customHeight="1" x14ac:dyDescent="0.25">
      <c r="A10" s="129"/>
      <c r="B10" s="130"/>
      <c r="C10" s="130"/>
      <c r="D10" s="130"/>
      <c r="E10" s="130"/>
      <c r="F10" s="131"/>
    </row>
    <row r="11" spans="1:9" ht="12.9" customHeight="1" x14ac:dyDescent="0.25">
      <c r="A11" s="129"/>
      <c r="B11" s="130"/>
      <c r="C11" s="130"/>
      <c r="D11" s="130"/>
      <c r="E11" s="130"/>
      <c r="F11" s="131"/>
    </row>
    <row r="12" spans="1:9" ht="12.9" customHeight="1" x14ac:dyDescent="0.25">
      <c r="A12" s="129"/>
      <c r="B12" s="130"/>
      <c r="C12" s="130"/>
      <c r="D12" s="130"/>
      <c r="E12" s="130"/>
      <c r="F12" s="131"/>
    </row>
    <row r="13" spans="1:9" ht="12.9" customHeight="1" x14ac:dyDescent="0.25">
      <c r="A13" s="129"/>
      <c r="B13" s="130"/>
      <c r="C13" s="130"/>
      <c r="D13" s="130"/>
      <c r="E13" s="130"/>
      <c r="F13" s="131"/>
    </row>
    <row r="14" spans="1:9" ht="12.9" customHeight="1" x14ac:dyDescent="0.25">
      <c r="A14" s="129"/>
      <c r="B14" s="130"/>
      <c r="C14" s="130"/>
      <c r="D14" s="130"/>
      <c r="E14" s="130"/>
      <c r="F14" s="131"/>
    </row>
    <row r="15" spans="1:9" x14ac:dyDescent="0.25">
      <c r="A15" s="129"/>
      <c r="B15" s="130"/>
      <c r="C15" s="130"/>
      <c r="D15" s="130"/>
      <c r="E15" s="130"/>
      <c r="F15" s="131"/>
    </row>
    <row r="16" spans="1:9" x14ac:dyDescent="0.25">
      <c r="A16" s="129"/>
      <c r="B16" s="130"/>
      <c r="C16" s="130"/>
      <c r="D16" s="130"/>
      <c r="E16" s="130"/>
      <c r="F16" s="131"/>
    </row>
    <row r="17" spans="1:6" x14ac:dyDescent="0.25">
      <c r="A17" s="129"/>
      <c r="B17" s="130"/>
      <c r="C17" s="130"/>
      <c r="D17" s="130"/>
      <c r="E17" s="130"/>
      <c r="F17" s="131"/>
    </row>
    <row r="18" spans="1:6" x14ac:dyDescent="0.25">
      <c r="A18" s="129"/>
      <c r="B18" s="130"/>
      <c r="C18" s="130"/>
      <c r="D18" s="130"/>
      <c r="E18" s="130"/>
      <c r="F18" s="131"/>
    </row>
    <row r="19" spans="1:6" x14ac:dyDescent="0.25">
      <c r="A19" s="129"/>
      <c r="B19" s="130"/>
      <c r="C19" s="130"/>
      <c r="D19" s="130"/>
      <c r="E19" s="130"/>
      <c r="F19" s="131"/>
    </row>
    <row r="20" spans="1:6" x14ac:dyDescent="0.25">
      <c r="A20" s="132"/>
      <c r="B20" s="133"/>
      <c r="C20" s="133"/>
      <c r="D20" s="133"/>
      <c r="E20" s="133"/>
      <c r="F20" s="134"/>
    </row>
    <row r="21" spans="1:6" ht="13" x14ac:dyDescent="0.3">
      <c r="A21" s="125"/>
      <c r="B21" s="125"/>
      <c r="C21" s="125"/>
      <c r="D21" s="125"/>
      <c r="E21" s="125"/>
      <c r="F21" s="125"/>
    </row>
    <row r="22" spans="1:6" ht="15.5" x14ac:dyDescent="0.35">
      <c r="A22" s="124" t="s">
        <v>302</v>
      </c>
      <c r="B22" s="124"/>
      <c r="C22" s="124"/>
      <c r="D22" s="124"/>
      <c r="E22" s="124"/>
      <c r="F22" s="124"/>
    </row>
    <row r="23" spans="1:6" x14ac:dyDescent="0.25">
      <c r="A23" s="117" t="s">
        <v>375</v>
      </c>
      <c r="B23" s="118"/>
      <c r="C23" s="118"/>
      <c r="D23" s="118"/>
      <c r="E23" s="118"/>
      <c r="F23" s="119"/>
    </row>
    <row r="24" spans="1:6" x14ac:dyDescent="0.25">
      <c r="A24" s="120"/>
      <c r="B24" s="121"/>
      <c r="C24" s="121"/>
      <c r="D24" s="121"/>
      <c r="E24" s="121"/>
      <c r="F24" s="122"/>
    </row>
    <row r="25" spans="1:6" x14ac:dyDescent="0.25">
      <c r="A25" s="120"/>
      <c r="B25" s="121"/>
      <c r="C25" s="121"/>
      <c r="D25" s="121"/>
      <c r="E25" s="121"/>
      <c r="F25" s="122"/>
    </row>
    <row r="26" spans="1:6" x14ac:dyDescent="0.25">
      <c r="A26" s="120"/>
      <c r="B26" s="121"/>
      <c r="C26" s="121"/>
      <c r="D26" s="121"/>
      <c r="E26" s="121"/>
      <c r="F26" s="122"/>
    </row>
    <row r="27" spans="1:6" x14ac:dyDescent="0.25">
      <c r="A27" s="120"/>
      <c r="B27" s="121"/>
      <c r="C27" s="121"/>
      <c r="D27" s="121"/>
      <c r="E27" s="121"/>
      <c r="F27" s="122"/>
    </row>
    <row r="28" spans="1:6" x14ac:dyDescent="0.25">
      <c r="A28" s="120"/>
      <c r="B28" s="121"/>
      <c r="C28" s="121"/>
      <c r="D28" s="121"/>
      <c r="E28" s="121"/>
      <c r="F28" s="122"/>
    </row>
    <row r="29" spans="1:6" x14ac:dyDescent="0.25">
      <c r="A29" s="99"/>
      <c r="B29" s="100"/>
      <c r="C29" s="100"/>
      <c r="D29" s="100"/>
      <c r="E29" s="100"/>
      <c r="F29" s="101"/>
    </row>
    <row r="30" spans="1:6" x14ac:dyDescent="0.25">
      <c r="A30" s="142" t="s">
        <v>379</v>
      </c>
      <c r="B30" s="142"/>
      <c r="C30" s="142"/>
      <c r="D30" s="142"/>
      <c r="E30" s="142"/>
      <c r="F30" s="142"/>
    </row>
    <row r="31" spans="1:6" x14ac:dyDescent="0.25">
      <c r="A31" s="143"/>
      <c r="B31" s="143"/>
      <c r="C31" s="143"/>
      <c r="D31" s="143"/>
      <c r="E31" s="143"/>
      <c r="F31" s="143"/>
    </row>
    <row r="32" spans="1:6" x14ac:dyDescent="0.25">
      <c r="A32" s="143"/>
      <c r="B32" s="143"/>
      <c r="C32" s="143"/>
      <c r="D32" s="143"/>
      <c r="E32" s="143"/>
      <c r="F32" s="143"/>
    </row>
    <row r="33" spans="1:6" x14ac:dyDescent="0.25">
      <c r="A33" s="143"/>
      <c r="B33" s="143"/>
      <c r="C33" s="143"/>
      <c r="D33" s="143"/>
      <c r="E33" s="143"/>
      <c r="F33" s="143"/>
    </row>
    <row r="34" spans="1:6" x14ac:dyDescent="0.25">
      <c r="A34" s="143"/>
      <c r="B34" s="143"/>
      <c r="C34" s="143"/>
      <c r="D34" s="143"/>
      <c r="E34" s="143"/>
      <c r="F34" s="143"/>
    </row>
    <row r="35" spans="1:6" x14ac:dyDescent="0.25">
      <c r="A35" s="143"/>
      <c r="B35" s="143"/>
      <c r="C35" s="143"/>
      <c r="D35" s="143"/>
      <c r="E35" s="143"/>
      <c r="F35" s="143"/>
    </row>
    <row r="36" spans="1:6" x14ac:dyDescent="0.25">
      <c r="A36" s="143"/>
      <c r="B36" s="143"/>
      <c r="C36" s="143"/>
      <c r="D36" s="143"/>
      <c r="E36" s="143"/>
      <c r="F36" s="143"/>
    </row>
    <row r="37" spans="1:6" x14ac:dyDescent="0.25">
      <c r="A37" s="143"/>
      <c r="B37" s="143"/>
      <c r="C37" s="143"/>
      <c r="D37" s="143"/>
      <c r="E37" s="143"/>
      <c r="F37" s="143"/>
    </row>
    <row r="38" spans="1:6" x14ac:dyDescent="0.25">
      <c r="A38" s="143"/>
      <c r="B38" s="143"/>
      <c r="C38" s="143"/>
      <c r="D38" s="143"/>
      <c r="E38" s="143"/>
      <c r="F38" s="143"/>
    </row>
    <row r="39" spans="1:6" x14ac:dyDescent="0.25">
      <c r="A39" s="143"/>
      <c r="B39" s="143"/>
      <c r="C39" s="143"/>
      <c r="D39" s="143"/>
      <c r="E39" s="143"/>
      <c r="F39" s="143"/>
    </row>
    <row r="40" spans="1:6" x14ac:dyDescent="0.25">
      <c r="A40" s="143"/>
      <c r="B40" s="143"/>
      <c r="C40" s="143"/>
      <c r="D40" s="143"/>
      <c r="E40" s="143"/>
      <c r="F40" s="143"/>
    </row>
    <row r="41" spans="1:6" x14ac:dyDescent="0.25">
      <c r="A41" s="143"/>
      <c r="B41" s="143"/>
      <c r="C41" s="143"/>
      <c r="D41" s="143"/>
      <c r="E41" s="143"/>
      <c r="F41" s="143"/>
    </row>
    <row r="42" spans="1:6" x14ac:dyDescent="0.25">
      <c r="A42" s="143"/>
      <c r="B42" s="143"/>
      <c r="C42" s="143"/>
      <c r="D42" s="143"/>
      <c r="E42" s="143"/>
      <c r="F42" s="143"/>
    </row>
    <row r="43" spans="1:6" x14ac:dyDescent="0.25">
      <c r="A43" s="143"/>
      <c r="B43" s="143"/>
      <c r="C43" s="143"/>
      <c r="D43" s="143"/>
      <c r="E43" s="143"/>
      <c r="F43" s="143"/>
    </row>
    <row r="44" spans="1:6" x14ac:dyDescent="0.25">
      <c r="A44" s="143"/>
      <c r="B44" s="143"/>
      <c r="C44" s="143"/>
      <c r="D44" s="143"/>
      <c r="E44" s="143"/>
      <c r="F44" s="143"/>
    </row>
    <row r="45" spans="1:6" x14ac:dyDescent="0.25">
      <c r="A45" s="143"/>
      <c r="B45" s="143"/>
      <c r="C45" s="143"/>
      <c r="D45" s="143"/>
      <c r="E45" s="143"/>
      <c r="F45" s="143"/>
    </row>
    <row r="46" spans="1:6" x14ac:dyDescent="0.25">
      <c r="A46" s="143"/>
      <c r="B46" s="143"/>
      <c r="C46" s="143"/>
      <c r="D46" s="143"/>
      <c r="E46" s="143"/>
      <c r="F46" s="143"/>
    </row>
    <row r="47" spans="1:6" x14ac:dyDescent="0.25">
      <c r="A47" s="143"/>
      <c r="B47" s="143"/>
      <c r="C47" s="143"/>
      <c r="D47" s="143"/>
      <c r="E47" s="143"/>
      <c r="F47" s="143"/>
    </row>
    <row r="48" spans="1:6" x14ac:dyDescent="0.25">
      <c r="A48" s="143"/>
      <c r="B48" s="143"/>
      <c r="C48" s="143"/>
      <c r="D48" s="143"/>
      <c r="E48" s="143"/>
      <c r="F48" s="143"/>
    </row>
    <row r="49" spans="1:6" x14ac:dyDescent="0.25">
      <c r="A49" s="143"/>
      <c r="B49" s="143"/>
      <c r="C49" s="143"/>
      <c r="D49" s="143"/>
      <c r="E49" s="143"/>
      <c r="F49" s="143"/>
    </row>
    <row r="50" spans="1:6" x14ac:dyDescent="0.25">
      <c r="A50" s="143"/>
      <c r="B50" s="143"/>
      <c r="C50" s="143"/>
      <c r="D50" s="143"/>
      <c r="E50" s="143"/>
      <c r="F50" s="143"/>
    </row>
    <row r="51" spans="1:6" x14ac:dyDescent="0.25">
      <c r="A51" s="143"/>
      <c r="B51" s="143"/>
      <c r="C51" s="143"/>
      <c r="D51" s="143"/>
      <c r="E51" s="143"/>
      <c r="F51" s="143"/>
    </row>
    <row r="52" spans="1:6" x14ac:dyDescent="0.25">
      <c r="A52" s="143"/>
      <c r="B52" s="143"/>
      <c r="C52" s="143"/>
      <c r="D52" s="143"/>
      <c r="E52" s="143"/>
      <c r="F52" s="143"/>
    </row>
    <row r="53" spans="1:6" x14ac:dyDescent="0.25">
      <c r="A53" s="143"/>
      <c r="B53" s="143"/>
      <c r="C53" s="143"/>
      <c r="D53" s="143"/>
      <c r="E53" s="143"/>
      <c r="F53" s="143"/>
    </row>
    <row r="54" spans="1:6" x14ac:dyDescent="0.25">
      <c r="A54" s="143"/>
      <c r="B54" s="143"/>
      <c r="C54" s="143"/>
      <c r="D54" s="143"/>
      <c r="E54" s="143"/>
      <c r="F54" s="143"/>
    </row>
    <row r="55" spans="1:6" x14ac:dyDescent="0.25">
      <c r="A55" s="143"/>
      <c r="B55" s="143"/>
      <c r="C55" s="143"/>
      <c r="D55" s="143"/>
      <c r="E55" s="143"/>
      <c r="F55" s="143"/>
    </row>
    <row r="57" spans="1:6" ht="15.5" x14ac:dyDescent="0.35">
      <c r="A57" s="137" t="s">
        <v>364</v>
      </c>
      <c r="B57" s="138"/>
      <c r="C57" s="138"/>
      <c r="D57" s="138"/>
      <c r="E57" s="138"/>
      <c r="F57" s="139"/>
    </row>
    <row r="58" spans="1:6" x14ac:dyDescent="0.25">
      <c r="A58" s="146"/>
      <c r="B58" s="144" t="s">
        <v>332</v>
      </c>
      <c r="C58" s="144"/>
      <c r="D58" s="144"/>
      <c r="E58" s="144"/>
      <c r="F58" s="144"/>
    </row>
    <row r="59" spans="1:6" x14ac:dyDescent="0.25">
      <c r="A59" s="146"/>
      <c r="B59" s="144"/>
      <c r="C59" s="144"/>
      <c r="D59" s="144"/>
      <c r="E59" s="144"/>
      <c r="F59" s="144"/>
    </row>
    <row r="60" spans="1:6" x14ac:dyDescent="0.25">
      <c r="A60" s="147"/>
      <c r="B60" s="149" t="s">
        <v>333</v>
      </c>
      <c r="C60" s="150"/>
      <c r="D60" s="150"/>
      <c r="E60" s="150"/>
      <c r="F60" s="151"/>
    </row>
    <row r="61" spans="1:6" x14ac:dyDescent="0.25">
      <c r="A61" s="148"/>
      <c r="B61" s="152"/>
      <c r="C61" s="153"/>
      <c r="D61" s="153"/>
      <c r="E61" s="153"/>
      <c r="F61" s="154"/>
    </row>
    <row r="62" spans="1:6" x14ac:dyDescent="0.25">
      <c r="A62" s="145"/>
      <c r="B62" s="143" t="s">
        <v>334</v>
      </c>
      <c r="C62" s="143"/>
      <c r="D62" s="143"/>
      <c r="E62" s="143"/>
      <c r="F62" s="143"/>
    </row>
    <row r="63" spans="1:6" x14ac:dyDescent="0.25">
      <c r="A63" s="145"/>
      <c r="B63" s="143"/>
      <c r="C63" s="143"/>
      <c r="D63" s="143"/>
      <c r="E63" s="143"/>
      <c r="F63" s="143"/>
    </row>
    <row r="64" spans="1:6" ht="13" x14ac:dyDescent="0.3">
      <c r="A64" s="72"/>
    </row>
    <row r="65" spans="1:10" ht="13" x14ac:dyDescent="0.3">
      <c r="A65" s="72"/>
    </row>
    <row r="66" spans="1:10" ht="17.5" x14ac:dyDescent="0.35">
      <c r="C66" s="96" t="s">
        <v>341</v>
      </c>
      <c r="D66" s="32"/>
      <c r="E66" s="32"/>
      <c r="F66" s="32"/>
      <c r="G66" s="32"/>
      <c r="H66" s="32"/>
      <c r="I66" s="32"/>
      <c r="J66" s="32"/>
    </row>
    <row r="67" spans="1:10" x14ac:dyDescent="0.25">
      <c r="C67" s="80"/>
    </row>
    <row r="68" spans="1:10" ht="13" x14ac:dyDescent="0.3">
      <c r="C68" s="82" t="s">
        <v>347</v>
      </c>
      <c r="E68" s="92"/>
      <c r="F68" s="93"/>
    </row>
    <row r="69" spans="1:10" ht="13" x14ac:dyDescent="0.3">
      <c r="C69" s="80"/>
      <c r="D69" s="72" t="s">
        <v>342</v>
      </c>
      <c r="E69" s="94" t="s">
        <v>265</v>
      </c>
      <c r="F69" s="94" t="s">
        <v>266</v>
      </c>
      <c r="G69" s="80"/>
      <c r="H69" s="95" t="s">
        <v>288</v>
      </c>
      <c r="I69" s="95"/>
      <c r="J69" s="95"/>
    </row>
    <row r="70" spans="1:10" x14ac:dyDescent="0.25">
      <c r="C70" s="80"/>
      <c r="D70" s="83" t="s">
        <v>267</v>
      </c>
      <c r="E70" s="87">
        <v>1.9199999999999998E-2</v>
      </c>
      <c r="F70" s="140" t="s">
        <v>366</v>
      </c>
      <c r="G70" s="140"/>
      <c r="H70" s="141" t="s">
        <v>367</v>
      </c>
      <c r="I70" s="141"/>
      <c r="J70" s="141"/>
    </row>
    <row r="71" spans="1:10" x14ac:dyDescent="0.25">
      <c r="D71" s="73" t="s">
        <v>365</v>
      </c>
      <c r="F71" s="80"/>
      <c r="H71" s="141"/>
      <c r="I71" s="141"/>
      <c r="J71" s="141"/>
    </row>
    <row r="73" spans="1:10" ht="13" x14ac:dyDescent="0.3">
      <c r="C73" s="72" t="s">
        <v>368</v>
      </c>
    </row>
    <row r="74" spans="1:10" ht="13" x14ac:dyDescent="0.3">
      <c r="C74" s="72"/>
      <c r="E74" s="65" t="s">
        <v>268</v>
      </c>
      <c r="F74" s="65" t="s">
        <v>266</v>
      </c>
      <c r="G74" s="114" t="s">
        <v>369</v>
      </c>
      <c r="H74" s="115"/>
      <c r="I74" s="115"/>
      <c r="J74" s="116"/>
    </row>
    <row r="75" spans="1:10" ht="13" x14ac:dyDescent="0.3">
      <c r="C75" s="110" t="s">
        <v>343</v>
      </c>
      <c r="D75" s="110"/>
      <c r="E75" s="105" t="s">
        <v>376</v>
      </c>
      <c r="F75" s="106"/>
      <c r="G75" s="107"/>
      <c r="H75" s="108"/>
      <c r="I75" s="108"/>
      <c r="J75" s="109"/>
    </row>
    <row r="76" spans="1:10" x14ac:dyDescent="0.25">
      <c r="C76" s="81"/>
      <c r="D76" s="84" t="s">
        <v>344</v>
      </c>
      <c r="E76" s="75">
        <v>609.07053600000017</v>
      </c>
      <c r="F76" s="68" t="s">
        <v>384</v>
      </c>
      <c r="G76" s="111" t="s">
        <v>374</v>
      </c>
      <c r="H76" s="112"/>
      <c r="I76" s="112"/>
      <c r="J76" s="113"/>
    </row>
    <row r="77" spans="1:10" x14ac:dyDescent="0.25">
      <c r="C77" s="81"/>
      <c r="D77" s="84" t="s">
        <v>351</v>
      </c>
      <c r="E77" s="75">
        <v>28420.964770642204</v>
      </c>
      <c r="F77" s="64" t="s">
        <v>270</v>
      </c>
      <c r="G77" s="111" t="s">
        <v>373</v>
      </c>
      <c r="H77" s="112"/>
      <c r="I77" s="112"/>
      <c r="J77" s="113"/>
    </row>
    <row r="78" spans="1:10" x14ac:dyDescent="0.25">
      <c r="C78" s="81"/>
      <c r="D78" s="85" t="s">
        <v>271</v>
      </c>
      <c r="E78" s="75">
        <v>171.95535900560699</v>
      </c>
      <c r="F78" s="68" t="s">
        <v>272</v>
      </c>
      <c r="G78" s="111" t="s">
        <v>372</v>
      </c>
      <c r="H78" s="112"/>
      <c r="I78" s="112"/>
      <c r="J78" s="113"/>
    </row>
    <row r="79" spans="1:10" x14ac:dyDescent="0.25">
      <c r="C79" s="81"/>
      <c r="D79" s="86" t="s">
        <v>273</v>
      </c>
      <c r="E79" s="75">
        <v>13.653072077228545</v>
      </c>
      <c r="F79" s="74" t="s">
        <v>274</v>
      </c>
      <c r="G79" s="111" t="s">
        <v>370</v>
      </c>
      <c r="H79" s="112"/>
      <c r="I79" s="112"/>
      <c r="J79" s="113"/>
    </row>
    <row r="80" spans="1:10" x14ac:dyDescent="0.25">
      <c r="C80" s="81"/>
      <c r="D80" s="84" t="s">
        <v>345</v>
      </c>
      <c r="E80" s="76">
        <v>6515.78</v>
      </c>
      <c r="F80" s="68" t="s">
        <v>269</v>
      </c>
      <c r="G80" s="111" t="s">
        <v>371</v>
      </c>
      <c r="H80" s="112"/>
      <c r="I80" s="112"/>
      <c r="J80" s="113"/>
    </row>
  </sheetData>
  <mergeCells count="28">
    <mergeCell ref="A3:F3"/>
    <mergeCell ref="A57:F57"/>
    <mergeCell ref="F70:G70"/>
    <mergeCell ref="H70:J71"/>
    <mergeCell ref="A30:F55"/>
    <mergeCell ref="B58:F59"/>
    <mergeCell ref="B62:F63"/>
    <mergeCell ref="A62:A63"/>
    <mergeCell ref="A58:A59"/>
    <mergeCell ref="A60:A61"/>
    <mergeCell ref="B60:F61"/>
    <mergeCell ref="H5:I6"/>
    <mergeCell ref="H2:I2"/>
    <mergeCell ref="E75:F75"/>
    <mergeCell ref="G75:J75"/>
    <mergeCell ref="C75:D75"/>
    <mergeCell ref="G80:J80"/>
    <mergeCell ref="G74:J74"/>
    <mergeCell ref="G76:J76"/>
    <mergeCell ref="G77:J77"/>
    <mergeCell ref="G78:J78"/>
    <mergeCell ref="G79:J79"/>
    <mergeCell ref="A23:F28"/>
    <mergeCell ref="A2:F2"/>
    <mergeCell ref="A5:F5"/>
    <mergeCell ref="A21:F21"/>
    <mergeCell ref="A22:F22"/>
    <mergeCell ref="A6:F20"/>
  </mergeCells>
  <hyperlinks>
    <hyperlink ref="H8" r:id="rId1" xr:uid="{CCF77109-2BE5-4CFB-BFCF-B507DB8FBD7C}"/>
    <hyperlink ref="H7" r:id="rId2" xr:uid="{6DBB405A-F7DF-4452-8E3A-0CF989E4D9A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FFCE-977B-4F2A-A40D-B7B802E4C1D1}">
  <sheetPr>
    <tabColor theme="8"/>
  </sheetPr>
  <dimension ref="A1:N54"/>
  <sheetViews>
    <sheetView zoomScaleNormal="100" workbookViewId="0">
      <selection sqref="A1:K1"/>
    </sheetView>
  </sheetViews>
  <sheetFormatPr defaultColWidth="8.54296875" defaultRowHeight="12.5" x14ac:dyDescent="0.25"/>
  <cols>
    <col min="1" max="1" width="48.08984375" style="1" customWidth="1"/>
    <col min="2" max="2" width="19.08984375" style="3" bestFit="1" customWidth="1"/>
    <col min="3" max="4" width="17.90625" style="3" customWidth="1"/>
    <col min="5" max="5" width="16.453125" style="3" bestFit="1" customWidth="1"/>
    <col min="6" max="9" width="17.54296875" style="3" customWidth="1"/>
    <col min="10" max="10" width="45" style="3" customWidth="1"/>
    <col min="11" max="11" width="59.453125" style="1" customWidth="1"/>
    <col min="12" max="12" width="8.54296875" style="3"/>
    <col min="13" max="13" width="25.54296875" style="3" bestFit="1" customWidth="1"/>
    <col min="14" max="16384" width="8.54296875" style="3"/>
  </cols>
  <sheetData>
    <row r="1" spans="1:11" ht="39.9" customHeight="1" x14ac:dyDescent="0.25">
      <c r="A1" s="156" t="s">
        <v>382</v>
      </c>
      <c r="B1" s="156"/>
      <c r="C1" s="156"/>
      <c r="D1" s="156"/>
      <c r="E1" s="156"/>
      <c r="F1" s="156"/>
      <c r="G1" s="156"/>
      <c r="H1" s="156"/>
      <c r="I1" s="156"/>
      <c r="J1" s="156"/>
      <c r="K1" s="157"/>
    </row>
    <row r="2" spans="1:11" s="28" customFormat="1" ht="18" x14ac:dyDescent="0.4">
      <c r="A2" s="32" t="s">
        <v>317</v>
      </c>
      <c r="B2" s="36"/>
      <c r="C2" s="36"/>
      <c r="D2" s="36"/>
      <c r="E2" s="36"/>
      <c r="F2" s="36"/>
      <c r="G2" s="36"/>
      <c r="H2" s="36"/>
      <c r="I2" s="36"/>
      <c r="J2" s="37"/>
    </row>
    <row r="3" spans="1:11" s="4" customFormat="1" ht="13" x14ac:dyDescent="0.3">
      <c r="A3" s="165"/>
      <c r="B3" s="105" t="s">
        <v>287</v>
      </c>
      <c r="C3" s="158"/>
      <c r="D3" s="158"/>
      <c r="E3" s="158"/>
      <c r="F3" s="158"/>
      <c r="G3" s="158"/>
      <c r="H3" s="158"/>
      <c r="I3" s="158"/>
      <c r="J3" s="163" t="s">
        <v>38</v>
      </c>
    </row>
    <row r="4" spans="1:11" s="4" customFormat="1" ht="13" x14ac:dyDescent="0.3">
      <c r="A4" s="166"/>
      <c r="B4" s="65" t="s">
        <v>257</v>
      </c>
      <c r="C4" s="65" t="s">
        <v>258</v>
      </c>
      <c r="D4" s="65" t="s">
        <v>259</v>
      </c>
      <c r="E4" s="65" t="s">
        <v>260</v>
      </c>
      <c r="F4" s="65" t="s">
        <v>261</v>
      </c>
      <c r="G4" s="65" t="s">
        <v>262</v>
      </c>
      <c r="H4" s="65" t="s">
        <v>263</v>
      </c>
      <c r="I4" s="65" t="s">
        <v>264</v>
      </c>
      <c r="J4" s="164"/>
    </row>
    <row r="5" spans="1:11" ht="25" x14ac:dyDescent="0.25">
      <c r="A5" s="22" t="s">
        <v>377</v>
      </c>
      <c r="B5" s="69"/>
      <c r="C5" s="69"/>
      <c r="D5" s="69"/>
      <c r="E5" s="69"/>
      <c r="F5" s="69"/>
      <c r="G5" s="69"/>
      <c r="H5" s="69"/>
      <c r="I5" s="69"/>
      <c r="J5" s="23" t="s">
        <v>276</v>
      </c>
    </row>
    <row r="6" spans="1:11" ht="13" x14ac:dyDescent="0.3">
      <c r="A6" s="18"/>
      <c r="B6" s="43"/>
      <c r="C6" s="43"/>
      <c r="D6" s="43"/>
      <c r="E6" s="43"/>
      <c r="F6" s="43"/>
      <c r="G6" s="43"/>
      <c r="H6" s="43"/>
      <c r="I6" s="43"/>
    </row>
    <row r="7" spans="1:11" ht="17.5" x14ac:dyDescent="0.35">
      <c r="A7" s="32" t="s">
        <v>335</v>
      </c>
      <c r="B7" s="35"/>
      <c r="C7" s="35"/>
      <c r="D7" s="35"/>
      <c r="E7" s="35"/>
      <c r="F7" s="35"/>
      <c r="G7" s="35"/>
      <c r="H7" s="35"/>
      <c r="I7" s="35"/>
      <c r="J7" s="33"/>
      <c r="K7" s="3"/>
    </row>
    <row r="8" spans="1:11" ht="13" x14ac:dyDescent="0.3">
      <c r="A8" s="7" t="s">
        <v>0</v>
      </c>
      <c r="B8" s="105" t="s">
        <v>283</v>
      </c>
      <c r="C8" s="158"/>
      <c r="D8" s="158"/>
      <c r="E8" s="158"/>
      <c r="F8" s="158"/>
      <c r="G8" s="158"/>
      <c r="H8" s="158"/>
      <c r="I8" s="158"/>
      <c r="J8" s="63" t="s">
        <v>284</v>
      </c>
      <c r="K8" s="3"/>
    </row>
    <row r="9" spans="1:11" ht="13" x14ac:dyDescent="0.3">
      <c r="A9" s="7"/>
      <c r="B9" s="65" t="s">
        <v>257</v>
      </c>
      <c r="C9" s="65" t="s">
        <v>258</v>
      </c>
      <c r="D9" s="65" t="s">
        <v>259</v>
      </c>
      <c r="E9" s="65" t="s">
        <v>260</v>
      </c>
      <c r="F9" s="65" t="s">
        <v>261</v>
      </c>
      <c r="G9" s="65" t="s">
        <v>262</v>
      </c>
      <c r="H9" s="65" t="s">
        <v>263</v>
      </c>
      <c r="I9" s="65" t="s">
        <v>264</v>
      </c>
      <c r="J9" s="63"/>
      <c r="K9" s="3"/>
    </row>
    <row r="10" spans="1:11" x14ac:dyDescent="0.25">
      <c r="A10" s="23" t="s">
        <v>84</v>
      </c>
      <c r="B10" s="79"/>
      <c r="C10" s="79"/>
      <c r="D10" s="79"/>
      <c r="E10" s="79"/>
      <c r="F10" s="79"/>
      <c r="G10" s="79"/>
      <c r="H10" s="79"/>
      <c r="I10" s="79"/>
      <c r="J10" s="68" t="s">
        <v>279</v>
      </c>
      <c r="K10" s="3"/>
    </row>
    <row r="11" spans="1:11" x14ac:dyDescent="0.25">
      <c r="A11" s="64" t="s">
        <v>32</v>
      </c>
      <c r="B11" s="79"/>
      <c r="C11" s="79"/>
      <c r="D11" s="79"/>
      <c r="E11" s="79"/>
      <c r="F11" s="79"/>
      <c r="G11" s="79"/>
      <c r="H11" s="79"/>
      <c r="I11" s="79"/>
      <c r="J11" s="14" t="s">
        <v>281</v>
      </c>
      <c r="K11" s="3"/>
    </row>
    <row r="12" spans="1:11" x14ac:dyDescent="0.25">
      <c r="A12" s="64" t="s">
        <v>277</v>
      </c>
      <c r="B12" s="79"/>
      <c r="C12" s="79"/>
      <c r="D12" s="79"/>
      <c r="E12" s="79"/>
      <c r="F12" s="79"/>
      <c r="G12" s="79"/>
      <c r="H12" s="79"/>
      <c r="I12" s="79"/>
      <c r="J12" s="14" t="s">
        <v>280</v>
      </c>
      <c r="K12" s="3"/>
    </row>
    <row r="13" spans="1:11" x14ac:dyDescent="0.25">
      <c r="A13" s="64" t="s">
        <v>62</v>
      </c>
      <c r="B13" s="79"/>
      <c r="C13" s="79"/>
      <c r="D13" s="79"/>
      <c r="E13" s="79"/>
      <c r="F13" s="79"/>
      <c r="G13" s="79"/>
      <c r="H13" s="79"/>
      <c r="I13" s="79"/>
      <c r="J13" s="14" t="s">
        <v>63</v>
      </c>
      <c r="K13" s="3"/>
    </row>
    <row r="14" spans="1:11" x14ac:dyDescent="0.25">
      <c r="A14" s="64" t="s">
        <v>278</v>
      </c>
      <c r="B14" s="79"/>
      <c r="C14" s="79"/>
      <c r="D14" s="79"/>
      <c r="E14" s="79"/>
      <c r="F14" s="79"/>
      <c r="G14" s="79"/>
      <c r="H14" s="79"/>
      <c r="I14" s="79"/>
      <c r="J14" s="14" t="s">
        <v>282</v>
      </c>
      <c r="K14" s="3"/>
    </row>
    <row r="16" spans="1:11" s="21" customFormat="1" ht="17.5" x14ac:dyDescent="0.35">
      <c r="A16" s="32" t="s">
        <v>336</v>
      </c>
      <c r="B16" s="35"/>
      <c r="C16" s="35"/>
      <c r="D16" s="35"/>
      <c r="E16" s="35"/>
      <c r="F16" s="35"/>
      <c r="G16" s="35"/>
      <c r="H16" s="35"/>
      <c r="I16" s="35"/>
      <c r="J16" s="33"/>
      <c r="K16" s="34"/>
    </row>
    <row r="17" spans="1:11" s="4" customFormat="1" ht="13" x14ac:dyDescent="0.3">
      <c r="A17" s="7" t="s">
        <v>0</v>
      </c>
      <c r="B17" s="105" t="s">
        <v>287</v>
      </c>
      <c r="C17" s="158"/>
      <c r="D17" s="158"/>
      <c r="E17" s="158"/>
      <c r="F17" s="158"/>
      <c r="G17" s="158"/>
      <c r="H17" s="158"/>
      <c r="I17" s="158"/>
      <c r="J17" s="65" t="s">
        <v>275</v>
      </c>
      <c r="K17" s="7" t="s">
        <v>31</v>
      </c>
    </row>
    <row r="18" spans="1:11" s="4" customFormat="1" ht="13" x14ac:dyDescent="0.3">
      <c r="A18" s="7"/>
      <c r="B18" s="65" t="s">
        <v>257</v>
      </c>
      <c r="C18" s="65" t="s">
        <v>258</v>
      </c>
      <c r="D18" s="65" t="s">
        <v>259</v>
      </c>
      <c r="E18" s="65" t="s">
        <v>260</v>
      </c>
      <c r="F18" s="65" t="s">
        <v>261</v>
      </c>
      <c r="G18" s="65" t="s">
        <v>262</v>
      </c>
      <c r="H18" s="65" t="s">
        <v>263</v>
      </c>
      <c r="I18" s="65" t="s">
        <v>264</v>
      </c>
      <c r="J18" s="65"/>
      <c r="K18" s="7"/>
    </row>
    <row r="19" spans="1:11" s="4" customFormat="1" ht="13" x14ac:dyDescent="0.3">
      <c r="A19" s="23" t="s">
        <v>84</v>
      </c>
      <c r="B19" s="71">
        <f>B10*'Instructions &amp; Reference Data'!$E$76/1000</f>
        <v>0</v>
      </c>
      <c r="C19" s="71">
        <f>C10*'Instructions &amp; Reference Data'!$E$76/1000</f>
        <v>0</v>
      </c>
      <c r="D19" s="71">
        <f>D10*'Instructions &amp; Reference Data'!$E$76/1000</f>
        <v>0</v>
      </c>
      <c r="E19" s="71">
        <f>E10*'Instructions &amp; Reference Data'!$E$76/1000</f>
        <v>0</v>
      </c>
      <c r="F19" s="71">
        <f>F10*'Instructions &amp; Reference Data'!$E$76/1000</f>
        <v>0</v>
      </c>
      <c r="G19" s="71">
        <f>G10*'Instructions &amp; Reference Data'!$E$76/1000</f>
        <v>0</v>
      </c>
      <c r="H19" s="71">
        <f>H10*'Instructions &amp; Reference Data'!$E$76/1000</f>
        <v>0</v>
      </c>
      <c r="I19" s="71">
        <f>I10*'Instructions &amp; Reference Data'!$E$76/1000</f>
        <v>0</v>
      </c>
      <c r="J19" s="70" t="str">
        <f>ROUND('Instructions &amp; Reference Data'!E76,2)&amp;" "&amp;'Instructions &amp; Reference Data'!F76</f>
        <v>609.07 kg CH4/AGRU</v>
      </c>
      <c r="K19" s="64" t="s">
        <v>285</v>
      </c>
    </row>
    <row r="20" spans="1:11" x14ac:dyDescent="0.25">
      <c r="A20" s="64" t="s">
        <v>32</v>
      </c>
      <c r="B20" s="71">
        <f>B11*'Instructions &amp; Reference Data'!$E$77/1000</f>
        <v>0</v>
      </c>
      <c r="C20" s="71">
        <f>C11*'Instructions &amp; Reference Data'!$E$77/1000</f>
        <v>0</v>
      </c>
      <c r="D20" s="71">
        <f>D11*'Instructions &amp; Reference Data'!$E$77/1000</f>
        <v>0</v>
      </c>
      <c r="E20" s="71">
        <f>E11*'Instructions &amp; Reference Data'!$E$77/1000</f>
        <v>0</v>
      </c>
      <c r="F20" s="71">
        <f>F11*'Instructions &amp; Reference Data'!$E$77/1000</f>
        <v>0</v>
      </c>
      <c r="G20" s="71">
        <f>G11*'Instructions &amp; Reference Data'!$E$77/1000</f>
        <v>0</v>
      </c>
      <c r="H20" s="71">
        <f>H11*'Instructions &amp; Reference Data'!$E$77/1000</f>
        <v>0</v>
      </c>
      <c r="I20" s="71">
        <f>I11*'Instructions &amp; Reference Data'!$E$77/1000</f>
        <v>0</v>
      </c>
      <c r="J20" s="70" t="str">
        <f>ROUND('Instructions &amp; Reference Data'!E77,2)&amp;" "&amp;'Instructions &amp; Reference Data'!F77</f>
        <v>28420.96 kg CH4/dry seal compressor</v>
      </c>
      <c r="K20" s="64" t="s">
        <v>33</v>
      </c>
    </row>
    <row r="21" spans="1:11" x14ac:dyDescent="0.25">
      <c r="A21" s="64" t="s">
        <v>277</v>
      </c>
      <c r="B21" s="71">
        <f>B12*'Instructions &amp; Reference Data'!$E$78/1000</f>
        <v>0</v>
      </c>
      <c r="C21" s="71">
        <f>C12*'Instructions &amp; Reference Data'!$E$78/1000</f>
        <v>0</v>
      </c>
      <c r="D21" s="71">
        <f>D12*'Instructions &amp; Reference Data'!$E$78/1000</f>
        <v>0</v>
      </c>
      <c r="E21" s="71">
        <f>E12*'Instructions &amp; Reference Data'!$E$78/1000</f>
        <v>0</v>
      </c>
      <c r="F21" s="71">
        <f>F12*'Instructions &amp; Reference Data'!$E$78/1000</f>
        <v>0</v>
      </c>
      <c r="G21" s="71">
        <f>G12*'Instructions &amp; Reference Data'!$E$78/1000</f>
        <v>0</v>
      </c>
      <c r="H21" s="71">
        <f>H12*'Instructions &amp; Reference Data'!$E$78/1000</f>
        <v>0</v>
      </c>
      <c r="I21" s="71">
        <f>I12*'Instructions &amp; Reference Data'!$E$78/1000</f>
        <v>0</v>
      </c>
      <c r="J21" s="70" t="str">
        <f>ROUND('Instructions &amp; Reference Data'!E78,2)&amp;" "&amp;'Instructions &amp; Reference Data'!F78</f>
        <v>171.96 kg CH4/compressor</v>
      </c>
      <c r="K21" s="64" t="s">
        <v>33</v>
      </c>
    </row>
    <row r="22" spans="1:11" x14ac:dyDescent="0.25">
      <c r="A22" s="64" t="s">
        <v>62</v>
      </c>
      <c r="B22" s="71">
        <f>B13*'Instructions &amp; Reference Data'!$E$79/1000</f>
        <v>0</v>
      </c>
      <c r="C22" s="71">
        <f>C13*'Instructions &amp; Reference Data'!$E$79/1000</f>
        <v>0</v>
      </c>
      <c r="D22" s="71">
        <f>D13*'Instructions &amp; Reference Data'!$E$79/1000</f>
        <v>0</v>
      </c>
      <c r="E22" s="71">
        <f>E13*'Instructions &amp; Reference Data'!$E$79/1000</f>
        <v>0</v>
      </c>
      <c r="F22" s="71">
        <f>F13*'Instructions &amp; Reference Data'!$E$79/1000</f>
        <v>0</v>
      </c>
      <c r="G22" s="71">
        <f>G13*'Instructions &amp; Reference Data'!$E$79/1000</f>
        <v>0</v>
      </c>
      <c r="H22" s="71">
        <f>H13*'Instructions &amp; Reference Data'!$E$79/1000</f>
        <v>0</v>
      </c>
      <c r="I22" s="71">
        <f>I13*'Instructions &amp; Reference Data'!$E$79/1000</f>
        <v>0</v>
      </c>
      <c r="J22" s="70" t="str">
        <f>ROUND('Instructions &amp; Reference Data'!E79,2)&amp;" "&amp;'Instructions &amp; Reference Data'!F79</f>
        <v>13.65 kg CH4/mile</v>
      </c>
      <c r="K22" s="64" t="s">
        <v>64</v>
      </c>
    </row>
    <row r="23" spans="1:11" x14ac:dyDescent="0.25">
      <c r="A23" s="64" t="s">
        <v>278</v>
      </c>
      <c r="B23" s="71">
        <f>B14*'Instructions &amp; Reference Data'!$E$80/1000</f>
        <v>0</v>
      </c>
      <c r="C23" s="71">
        <f>C14*'Instructions &amp; Reference Data'!$E$80/1000</f>
        <v>0</v>
      </c>
      <c r="D23" s="71">
        <f>D14*'Instructions &amp; Reference Data'!$E$80/1000</f>
        <v>0</v>
      </c>
      <c r="E23" s="71">
        <f>E14*'Instructions &amp; Reference Data'!$E$80/1000</f>
        <v>0</v>
      </c>
      <c r="F23" s="71">
        <f>F14*'Instructions &amp; Reference Data'!$E$80/1000</f>
        <v>0</v>
      </c>
      <c r="G23" s="71">
        <f>G14*'Instructions &amp; Reference Data'!$E$80/1000</f>
        <v>0</v>
      </c>
      <c r="H23" s="71">
        <f>H14*'Instructions &amp; Reference Data'!$E$80/1000</f>
        <v>0</v>
      </c>
      <c r="I23" s="71">
        <f>I14*'Instructions &amp; Reference Data'!$E$80/1000</f>
        <v>0</v>
      </c>
      <c r="J23" s="70" t="str">
        <f>ROUND('Instructions &amp; Reference Data'!E80,2)&amp;" "&amp;'Instructions &amp; Reference Data'!F80</f>
        <v>6515.78 kg CH4/tank</v>
      </c>
      <c r="K23" s="64" t="s">
        <v>286</v>
      </c>
    </row>
    <row r="24" spans="1:11" ht="13" x14ac:dyDescent="0.3">
      <c r="A24" s="7" t="s">
        <v>378</v>
      </c>
      <c r="B24" s="71">
        <f>SUM(B19:B23)</f>
        <v>0</v>
      </c>
      <c r="C24" s="71">
        <f t="shared" ref="C24:I24" si="0">SUM(C19:C23)</f>
        <v>0</v>
      </c>
      <c r="D24" s="71">
        <f t="shared" si="0"/>
        <v>0</v>
      </c>
      <c r="E24" s="71">
        <f t="shared" si="0"/>
        <v>0</v>
      </c>
      <c r="F24" s="71">
        <f t="shared" si="0"/>
        <v>0</v>
      </c>
      <c r="G24" s="71">
        <f t="shared" si="0"/>
        <v>0</v>
      </c>
      <c r="H24" s="71">
        <f t="shared" si="0"/>
        <v>0</v>
      </c>
      <c r="I24" s="71">
        <f t="shared" si="0"/>
        <v>0</v>
      </c>
    </row>
    <row r="25" spans="1:11" ht="13" x14ac:dyDescent="0.3">
      <c r="A25" s="18"/>
    </row>
    <row r="26" spans="1:11" s="21" customFormat="1" ht="17.5" x14ac:dyDescent="0.35">
      <c r="A26" s="32" t="s">
        <v>337</v>
      </c>
      <c r="B26" s="33"/>
      <c r="C26" s="33"/>
      <c r="D26" s="33"/>
      <c r="E26" s="33"/>
      <c r="F26" s="33"/>
      <c r="G26" s="33"/>
      <c r="H26" s="33"/>
      <c r="I26" s="33"/>
      <c r="K26" s="20"/>
    </row>
    <row r="27" spans="1:11" ht="26" x14ac:dyDescent="0.3">
      <c r="A27" s="7" t="s">
        <v>290</v>
      </c>
      <c r="B27" s="71">
        <f>B5+B24</f>
        <v>0</v>
      </c>
      <c r="C27" s="71">
        <f t="shared" ref="C27:I27" si="1">C5+C24</f>
        <v>0</v>
      </c>
      <c r="D27" s="71">
        <f t="shared" si="1"/>
        <v>0</v>
      </c>
      <c r="E27" s="71">
        <f t="shared" si="1"/>
        <v>0</v>
      </c>
      <c r="F27" s="71">
        <f t="shared" si="1"/>
        <v>0</v>
      </c>
      <c r="G27" s="71">
        <f t="shared" si="1"/>
        <v>0</v>
      </c>
      <c r="H27" s="71">
        <f t="shared" si="1"/>
        <v>0</v>
      </c>
      <c r="I27" s="71">
        <f t="shared" si="1"/>
        <v>0</v>
      </c>
    </row>
    <row r="29" spans="1:11" s="21" customFormat="1" ht="17.5" x14ac:dyDescent="0.35">
      <c r="A29" s="32" t="s">
        <v>338</v>
      </c>
      <c r="B29" s="33"/>
      <c r="C29" s="33"/>
      <c r="D29" s="33"/>
      <c r="E29" s="33"/>
      <c r="F29" s="33"/>
      <c r="G29" s="33"/>
      <c r="H29" s="33"/>
      <c r="I29" s="33"/>
      <c r="J29" s="33"/>
      <c r="K29" s="20"/>
    </row>
    <row r="30" spans="1:11" ht="13" x14ac:dyDescent="0.3">
      <c r="A30" s="7" t="s">
        <v>36</v>
      </c>
      <c r="B30" s="105" t="s">
        <v>37</v>
      </c>
      <c r="C30" s="158"/>
      <c r="D30" s="158"/>
      <c r="E30" s="158"/>
      <c r="F30" s="158"/>
      <c r="G30" s="158"/>
      <c r="H30" s="158"/>
      <c r="I30" s="158"/>
      <c r="J30" s="63" t="s">
        <v>38</v>
      </c>
    </row>
    <row r="31" spans="1:11" ht="49.5" customHeight="1" x14ac:dyDescent="0.25">
      <c r="A31" s="16" t="s">
        <v>318</v>
      </c>
      <c r="B31" s="88"/>
      <c r="C31" s="88"/>
      <c r="D31" s="88"/>
      <c r="E31" s="88"/>
      <c r="F31" s="88"/>
      <c r="G31" s="88"/>
      <c r="H31" s="88"/>
      <c r="I31" s="88"/>
      <c r="J31" s="64" t="s">
        <v>326</v>
      </c>
    </row>
    <row r="32" spans="1:11" ht="63" customHeight="1" x14ac:dyDescent="0.25">
      <c r="A32" s="64" t="s">
        <v>319</v>
      </c>
      <c r="B32" s="91">
        <v>1.2350000000000001</v>
      </c>
      <c r="C32" s="91">
        <v>1.2350000000000001</v>
      </c>
      <c r="D32" s="91">
        <v>1.2350000000000001</v>
      </c>
      <c r="E32" s="91">
        <v>1.2350000000000001</v>
      </c>
      <c r="F32" s="91">
        <v>1.2350000000000001</v>
      </c>
      <c r="G32" s="91">
        <v>1.2350000000000001</v>
      </c>
      <c r="H32" s="91">
        <v>1.2350000000000001</v>
      </c>
      <c r="I32" s="91">
        <v>1.2350000000000001</v>
      </c>
      <c r="J32" s="64" t="s">
        <v>291</v>
      </c>
    </row>
    <row r="33" spans="1:11" ht="39" customHeight="1" x14ac:dyDescent="0.25">
      <c r="A33" s="64" t="s">
        <v>320</v>
      </c>
      <c r="B33" s="71">
        <f>B31*B32</f>
        <v>0</v>
      </c>
      <c r="C33" s="71">
        <f t="shared" ref="C33:I33" si="2">C31*C32</f>
        <v>0</v>
      </c>
      <c r="D33" s="71">
        <f t="shared" si="2"/>
        <v>0</v>
      </c>
      <c r="E33" s="71">
        <f t="shared" si="2"/>
        <v>0</v>
      </c>
      <c r="F33" s="71">
        <f t="shared" si="2"/>
        <v>0</v>
      </c>
      <c r="G33" s="71">
        <f t="shared" si="2"/>
        <v>0</v>
      </c>
      <c r="H33" s="71">
        <f t="shared" si="2"/>
        <v>0</v>
      </c>
      <c r="I33" s="71">
        <f t="shared" si="2"/>
        <v>0</v>
      </c>
      <c r="J33" s="64" t="s">
        <v>327</v>
      </c>
    </row>
    <row r="34" spans="1:11" ht="48.75" customHeight="1" x14ac:dyDescent="0.25">
      <c r="A34" s="64" t="s">
        <v>323</v>
      </c>
      <c r="B34" s="88"/>
      <c r="C34" s="88"/>
      <c r="D34" s="88"/>
      <c r="E34" s="88"/>
      <c r="F34" s="88"/>
      <c r="G34" s="88"/>
      <c r="H34" s="88"/>
      <c r="I34" s="88"/>
      <c r="J34" s="64" t="s">
        <v>328</v>
      </c>
    </row>
    <row r="35" spans="1:11" ht="61.5" customHeight="1" x14ac:dyDescent="0.25">
      <c r="A35" s="64" t="s">
        <v>324</v>
      </c>
      <c r="B35" s="90">
        <v>5.8</v>
      </c>
      <c r="C35" s="90">
        <v>5.8</v>
      </c>
      <c r="D35" s="90">
        <v>5.8</v>
      </c>
      <c r="E35" s="90">
        <v>5.8</v>
      </c>
      <c r="F35" s="90">
        <v>5.8</v>
      </c>
      <c r="G35" s="90">
        <v>5.8</v>
      </c>
      <c r="H35" s="90">
        <v>5.8</v>
      </c>
      <c r="I35" s="90">
        <v>5.8</v>
      </c>
      <c r="J35" s="64" t="s">
        <v>292</v>
      </c>
    </row>
    <row r="36" spans="1:11" ht="39.75" customHeight="1" x14ac:dyDescent="0.25">
      <c r="A36" s="64" t="s">
        <v>325</v>
      </c>
      <c r="B36" s="71">
        <f>B34*B35</f>
        <v>0</v>
      </c>
      <c r="C36" s="71">
        <f t="shared" ref="C36:I36" si="3">C34*C35</f>
        <v>0</v>
      </c>
      <c r="D36" s="71">
        <f t="shared" si="3"/>
        <v>0</v>
      </c>
      <c r="E36" s="71">
        <f t="shared" si="3"/>
        <v>0</v>
      </c>
      <c r="F36" s="71">
        <f t="shared" si="3"/>
        <v>0</v>
      </c>
      <c r="G36" s="71">
        <f t="shared" si="3"/>
        <v>0</v>
      </c>
      <c r="H36" s="71">
        <f t="shared" si="3"/>
        <v>0</v>
      </c>
      <c r="I36" s="71">
        <f t="shared" si="3"/>
        <v>0</v>
      </c>
      <c r="J36" s="64" t="s">
        <v>329</v>
      </c>
    </row>
    <row r="37" spans="1:11" ht="62.25" customHeight="1" x14ac:dyDescent="0.25">
      <c r="A37" s="64" t="s">
        <v>40</v>
      </c>
      <c r="B37" s="55" t="str">
        <f>IFERROR(B33/(B33+B36),"Needs Data")</f>
        <v>Needs Data</v>
      </c>
      <c r="C37" s="55" t="str">
        <f t="shared" ref="C37:I37" si="4">IFERROR(C33/(C33+C36),"Needs Data")</f>
        <v>Needs Data</v>
      </c>
      <c r="D37" s="55" t="str">
        <f t="shared" si="4"/>
        <v>Needs Data</v>
      </c>
      <c r="E37" s="55" t="str">
        <f t="shared" si="4"/>
        <v>Needs Data</v>
      </c>
      <c r="F37" s="55" t="str">
        <f t="shared" si="4"/>
        <v>Needs Data</v>
      </c>
      <c r="G37" s="55" t="str">
        <f t="shared" si="4"/>
        <v>Needs Data</v>
      </c>
      <c r="H37" s="55" t="str">
        <f t="shared" si="4"/>
        <v>Needs Data</v>
      </c>
      <c r="I37" s="55" t="str">
        <f t="shared" si="4"/>
        <v>Needs Data</v>
      </c>
      <c r="J37" s="64" t="s">
        <v>330</v>
      </c>
    </row>
    <row r="38" spans="1:11" ht="41.25" customHeight="1" x14ac:dyDescent="0.25">
      <c r="A38" s="64" t="s">
        <v>41</v>
      </c>
      <c r="B38" s="56" t="str">
        <f>IFERROR(B27*B37,"Needs Data")</f>
        <v>Needs Data</v>
      </c>
      <c r="C38" s="56" t="str">
        <f t="shared" ref="C38:I38" si="5">IFERROR(C27*C37,"Needs Data")</f>
        <v>Needs Data</v>
      </c>
      <c r="D38" s="56" t="str">
        <f t="shared" si="5"/>
        <v>Needs Data</v>
      </c>
      <c r="E38" s="56" t="str">
        <f t="shared" si="5"/>
        <v>Needs Data</v>
      </c>
      <c r="F38" s="56" t="str">
        <f t="shared" si="5"/>
        <v>Needs Data</v>
      </c>
      <c r="G38" s="56" t="str">
        <f t="shared" si="5"/>
        <v>Needs Data</v>
      </c>
      <c r="H38" s="56" t="str">
        <f t="shared" si="5"/>
        <v>Needs Data</v>
      </c>
      <c r="I38" s="56" t="str">
        <f t="shared" si="5"/>
        <v>Needs Data</v>
      </c>
      <c r="J38" s="64" t="s">
        <v>355</v>
      </c>
    </row>
    <row r="39" spans="1:11" ht="37.5" x14ac:dyDescent="0.25">
      <c r="A39" s="22" t="s">
        <v>65</v>
      </c>
      <c r="B39" s="172">
        <f>SUM(B38:I38)</f>
        <v>0</v>
      </c>
      <c r="C39" s="173"/>
      <c r="D39" s="173"/>
      <c r="E39" s="173"/>
      <c r="F39" s="173"/>
      <c r="G39" s="173"/>
      <c r="H39" s="173"/>
      <c r="I39" s="173"/>
      <c r="J39" s="64" t="s">
        <v>293</v>
      </c>
    </row>
    <row r="41" spans="1:11" s="21" customFormat="1" ht="17.5" x14ac:dyDescent="0.35">
      <c r="A41" s="32" t="s">
        <v>339</v>
      </c>
      <c r="B41" s="33"/>
      <c r="C41" s="33"/>
      <c r="D41" s="33"/>
      <c r="E41" s="33"/>
      <c r="F41" s="33"/>
      <c r="G41" s="33"/>
      <c r="H41" s="33"/>
      <c r="I41" s="33"/>
      <c r="J41" s="33"/>
      <c r="K41" s="34"/>
    </row>
    <row r="42" spans="1:11" ht="13" x14ac:dyDescent="0.3">
      <c r="A42" s="7" t="s">
        <v>66</v>
      </c>
      <c r="B42" s="167" t="s">
        <v>37</v>
      </c>
      <c r="C42" s="168"/>
      <c r="D42" s="168"/>
      <c r="E42" s="168"/>
      <c r="F42" s="168"/>
      <c r="G42" s="168"/>
      <c r="H42" s="168"/>
      <c r="I42" s="168"/>
      <c r="J42" s="169" t="s">
        <v>38</v>
      </c>
      <c r="K42" s="169"/>
    </row>
    <row r="43" spans="1:11" ht="30.9" customHeight="1" x14ac:dyDescent="0.25">
      <c r="A43" s="64" t="s">
        <v>42</v>
      </c>
      <c r="B43" s="66">
        <v>0.83299999999999996</v>
      </c>
      <c r="C43" s="66">
        <v>0.83299999999999996</v>
      </c>
      <c r="D43" s="66">
        <v>0.83299999999999996</v>
      </c>
      <c r="E43" s="66">
        <v>0.83299999999999996</v>
      </c>
      <c r="F43" s="66">
        <v>0.83299999999999996</v>
      </c>
      <c r="G43" s="66">
        <v>0.83299999999999996</v>
      </c>
      <c r="H43" s="66">
        <v>0.83299999999999996</v>
      </c>
      <c r="I43" s="66">
        <v>0.83299999999999996</v>
      </c>
      <c r="J43" s="143" t="s">
        <v>289</v>
      </c>
      <c r="K43" s="143"/>
    </row>
    <row r="44" spans="1:11" ht="39" customHeight="1" x14ac:dyDescent="0.25">
      <c r="A44" s="64" t="s">
        <v>348</v>
      </c>
      <c r="B44" s="71">
        <f>B31</f>
        <v>0</v>
      </c>
      <c r="C44" s="71">
        <f t="shared" ref="C44:I44" si="6">C31</f>
        <v>0</v>
      </c>
      <c r="D44" s="71">
        <f t="shared" si="6"/>
        <v>0</v>
      </c>
      <c r="E44" s="71">
        <f t="shared" si="6"/>
        <v>0</v>
      </c>
      <c r="F44" s="71">
        <f t="shared" si="6"/>
        <v>0</v>
      </c>
      <c r="G44" s="71">
        <f t="shared" si="6"/>
        <v>0</v>
      </c>
      <c r="H44" s="71">
        <f t="shared" si="6"/>
        <v>0</v>
      </c>
      <c r="I44" s="71">
        <f t="shared" si="6"/>
        <v>0</v>
      </c>
      <c r="J44" s="170" t="s">
        <v>331</v>
      </c>
      <c r="K44" s="171"/>
    </row>
    <row r="45" spans="1:11" ht="24" customHeight="1" x14ac:dyDescent="0.25">
      <c r="A45" s="64" t="s">
        <v>349</v>
      </c>
      <c r="B45" s="71">
        <f>B44*B43</f>
        <v>0</v>
      </c>
      <c r="C45" s="71">
        <f t="shared" ref="C45:I45" si="7">C44*C43</f>
        <v>0</v>
      </c>
      <c r="D45" s="71">
        <f t="shared" si="7"/>
        <v>0</v>
      </c>
      <c r="E45" s="71">
        <f t="shared" si="7"/>
        <v>0</v>
      </c>
      <c r="F45" s="71">
        <f t="shared" si="7"/>
        <v>0</v>
      </c>
      <c r="G45" s="71">
        <f t="shared" si="7"/>
        <v>0</v>
      </c>
      <c r="H45" s="71">
        <f t="shared" si="7"/>
        <v>0</v>
      </c>
      <c r="I45" s="71">
        <f t="shared" si="7"/>
        <v>0</v>
      </c>
      <c r="J45" s="170" t="s">
        <v>354</v>
      </c>
      <c r="K45" s="171"/>
    </row>
    <row r="46" spans="1:11" s="21" customFormat="1" ht="27" customHeight="1" x14ac:dyDescent="0.25">
      <c r="A46" s="22" t="s">
        <v>350</v>
      </c>
      <c r="B46" s="172">
        <f>SUM(B45:I45)</f>
        <v>0</v>
      </c>
      <c r="C46" s="173"/>
      <c r="D46" s="173"/>
      <c r="E46" s="173"/>
      <c r="F46" s="173"/>
      <c r="G46" s="173"/>
      <c r="H46" s="173"/>
      <c r="I46" s="173"/>
      <c r="J46" s="170" t="s">
        <v>294</v>
      </c>
      <c r="K46" s="171"/>
    </row>
    <row r="47" spans="1:11" x14ac:dyDescent="0.25">
      <c r="B47" s="21"/>
      <c r="C47" s="21"/>
      <c r="D47" s="21"/>
      <c r="E47" s="21"/>
      <c r="F47" s="21"/>
      <c r="G47" s="21"/>
    </row>
    <row r="48" spans="1:11" s="21" customFormat="1" ht="17.5" x14ac:dyDescent="0.35">
      <c r="A48" s="32" t="s">
        <v>340</v>
      </c>
      <c r="B48" s="33"/>
      <c r="C48" s="33"/>
      <c r="D48" s="33"/>
      <c r="E48" s="33"/>
      <c r="F48" s="33"/>
      <c r="G48" s="33"/>
      <c r="H48" s="33"/>
      <c r="I48" s="33"/>
      <c r="J48" s="33"/>
      <c r="K48" s="20"/>
    </row>
    <row r="49" spans="1:14" ht="13" x14ac:dyDescent="0.3">
      <c r="A49" s="2" t="s">
        <v>36</v>
      </c>
      <c r="B49" s="159" t="s">
        <v>46</v>
      </c>
      <c r="C49" s="160"/>
      <c r="D49" s="160"/>
      <c r="E49" s="160"/>
      <c r="F49" s="160"/>
      <c r="G49" s="160"/>
      <c r="H49" s="160"/>
      <c r="I49" s="160"/>
      <c r="J49" s="63" t="s">
        <v>47</v>
      </c>
      <c r="K49" s="3"/>
    </row>
    <row r="50" spans="1:14" ht="108.75" customHeight="1" x14ac:dyDescent="0.25">
      <c r="A50" s="64" t="s">
        <v>295</v>
      </c>
      <c r="B50" s="97" t="str">
        <f>IFERROR(B38/(B45*'Instructions &amp; Reference Data'!$E$70),"Needs Data")</f>
        <v>Needs Data</v>
      </c>
      <c r="C50" s="97" t="str">
        <f>IFERROR(C38/(C45*'Instructions &amp; Reference Data'!$E$70),"Needs Data")</f>
        <v>Needs Data</v>
      </c>
      <c r="D50" s="97" t="str">
        <f>IFERROR(D38/(D45*'Instructions &amp; Reference Data'!$E$70),"Needs Data")</f>
        <v>Needs Data</v>
      </c>
      <c r="E50" s="97" t="str">
        <f>IFERROR(E38/(E45*'Instructions &amp; Reference Data'!$E$70),"Needs Data")</f>
        <v>Needs Data</v>
      </c>
      <c r="F50" s="97" t="str">
        <f>IFERROR(F38/(F45*'Instructions &amp; Reference Data'!$E$70),"Needs Data")</f>
        <v>Needs Data</v>
      </c>
      <c r="G50" s="97" t="str">
        <f>IFERROR(G38/(G45*'Instructions &amp; Reference Data'!$E$70),"Needs Data")</f>
        <v>Needs Data</v>
      </c>
      <c r="H50" s="97" t="str">
        <f>IFERROR(H38/(H45*'Instructions &amp; Reference Data'!$E$70),"Needs Data")</f>
        <v>Needs Data</v>
      </c>
      <c r="I50" s="97" t="str">
        <f>IFERROR(I38/(I45*'Instructions &amp; Reference Data'!$E$70),"Needs Data")</f>
        <v>Needs Data</v>
      </c>
      <c r="J50" s="64" t="s">
        <v>352</v>
      </c>
      <c r="K50" s="3"/>
    </row>
    <row r="51" spans="1:14" ht="103.5" customHeight="1" x14ac:dyDescent="0.25">
      <c r="A51" s="64" t="s">
        <v>296</v>
      </c>
      <c r="B51" s="161" t="str">
        <f>IFERROR(B39/(B46*'Instructions &amp; Reference Data'!$E$70),"Needs Data")</f>
        <v>Needs Data</v>
      </c>
      <c r="C51" s="162"/>
      <c r="D51" s="162"/>
      <c r="E51" s="162"/>
      <c r="F51" s="162"/>
      <c r="G51" s="162"/>
      <c r="H51" s="162"/>
      <c r="I51" s="162"/>
      <c r="J51" s="64" t="s">
        <v>353</v>
      </c>
      <c r="K51" s="3"/>
    </row>
    <row r="52" spans="1:14" ht="14.5" x14ac:dyDescent="0.35">
      <c r="J52" s="5"/>
      <c r="K52" s="52"/>
      <c r="L52" s="5"/>
      <c r="M52" s="5"/>
      <c r="N52" s="5"/>
    </row>
    <row r="53" spans="1:14" ht="14.5" x14ac:dyDescent="0.35">
      <c r="J53" s="5"/>
      <c r="K53" s="5"/>
      <c r="L53" s="5"/>
      <c r="M53" s="5"/>
      <c r="N53" s="5"/>
    </row>
    <row r="54" spans="1:14" ht="14.5" x14ac:dyDescent="0.35">
      <c r="J54" s="5"/>
      <c r="K54" s="5"/>
      <c r="L54" s="5"/>
      <c r="M54" s="5"/>
      <c r="N54" s="5"/>
    </row>
  </sheetData>
  <mergeCells count="17">
    <mergeCell ref="B49:I49"/>
    <mergeCell ref="B51:I51"/>
    <mergeCell ref="J3:J4"/>
    <mergeCell ref="A3:A4"/>
    <mergeCell ref="B42:I42"/>
    <mergeCell ref="J42:K42"/>
    <mergeCell ref="J43:K43"/>
    <mergeCell ref="J44:K44"/>
    <mergeCell ref="J45:K45"/>
    <mergeCell ref="B46:I46"/>
    <mergeCell ref="J46:K46"/>
    <mergeCell ref="B39:I39"/>
    <mergeCell ref="A1:K1"/>
    <mergeCell ref="B3:I3"/>
    <mergeCell ref="B8:I8"/>
    <mergeCell ref="B17:I17"/>
    <mergeCell ref="B30:I3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2FD06-172E-46D3-8269-9DAF1DD3CF10}">
  <sheetPr>
    <tabColor theme="8"/>
  </sheetPr>
  <dimension ref="A1:O66"/>
  <sheetViews>
    <sheetView zoomScaleNormal="100" workbookViewId="0">
      <selection sqref="A1:K1"/>
    </sheetView>
  </sheetViews>
  <sheetFormatPr defaultColWidth="8.54296875" defaultRowHeight="12.5" x14ac:dyDescent="0.25"/>
  <cols>
    <col min="1" max="1" width="48.08984375" style="1" customWidth="1"/>
    <col min="2" max="2" width="19.08984375" style="3" bestFit="1" customWidth="1"/>
    <col min="3" max="4" width="17.90625" style="3" customWidth="1"/>
    <col min="5" max="5" width="16.453125" style="3" bestFit="1" customWidth="1"/>
    <col min="6" max="9" width="17.54296875" style="3" customWidth="1"/>
    <col min="10" max="10" width="45" style="3" customWidth="1"/>
    <col min="11" max="11" width="59.453125" style="1" customWidth="1"/>
    <col min="12" max="12" width="8.54296875" style="3"/>
    <col min="13" max="13" width="25.54296875" style="3" bestFit="1" customWidth="1"/>
    <col min="14" max="16384" width="8.54296875" style="3"/>
  </cols>
  <sheetData>
    <row r="1" spans="1:15" ht="38.4" customHeight="1" x14ac:dyDescent="0.25">
      <c r="A1" s="156" t="s">
        <v>383</v>
      </c>
      <c r="B1" s="156"/>
      <c r="C1" s="156"/>
      <c r="D1" s="156"/>
      <c r="E1" s="156"/>
      <c r="F1" s="156"/>
      <c r="G1" s="156"/>
      <c r="H1" s="156"/>
      <c r="I1" s="156"/>
      <c r="J1" s="156"/>
      <c r="K1" s="157"/>
    </row>
    <row r="2" spans="1:15" s="28" customFormat="1" ht="18" x14ac:dyDescent="0.4">
      <c r="A2" s="32" t="s">
        <v>317</v>
      </c>
      <c r="B2" s="36"/>
      <c r="C2" s="36"/>
      <c r="D2" s="36"/>
      <c r="E2" s="36"/>
      <c r="F2" s="36"/>
      <c r="G2" s="36"/>
      <c r="H2" s="36"/>
      <c r="I2" s="36"/>
      <c r="J2" s="37"/>
      <c r="K2" s="38"/>
    </row>
    <row r="3" spans="1:15" s="4" customFormat="1" ht="13" x14ac:dyDescent="0.3">
      <c r="A3" s="7" t="s">
        <v>0</v>
      </c>
      <c r="B3" s="105" t="s">
        <v>287</v>
      </c>
      <c r="C3" s="158"/>
      <c r="D3" s="158"/>
      <c r="E3" s="158"/>
      <c r="F3" s="158"/>
      <c r="G3" s="158"/>
      <c r="H3" s="158"/>
      <c r="I3" s="158"/>
      <c r="J3" s="59" t="s">
        <v>1</v>
      </c>
      <c r="K3" s="7" t="s">
        <v>2</v>
      </c>
    </row>
    <row r="4" spans="1:15" s="4" customFormat="1" ht="13" x14ac:dyDescent="0.3">
      <c r="A4" s="7"/>
      <c r="B4" s="61" t="s">
        <v>257</v>
      </c>
      <c r="C4" s="61" t="s">
        <v>258</v>
      </c>
      <c r="D4" s="61" t="s">
        <v>259</v>
      </c>
      <c r="E4" s="61" t="s">
        <v>260</v>
      </c>
      <c r="F4" s="61" t="s">
        <v>261</v>
      </c>
      <c r="G4" s="61" t="s">
        <v>262</v>
      </c>
      <c r="H4" s="61" t="s">
        <v>263</v>
      </c>
      <c r="I4" s="61" t="s">
        <v>264</v>
      </c>
      <c r="J4" s="59"/>
      <c r="K4" s="7"/>
    </row>
    <row r="5" spans="1:15" ht="139.5" customHeight="1" x14ac:dyDescent="0.25">
      <c r="A5" s="60" t="s">
        <v>54</v>
      </c>
      <c r="B5" s="89"/>
      <c r="C5" s="69"/>
      <c r="D5" s="69"/>
      <c r="E5" s="69"/>
      <c r="F5" s="69"/>
      <c r="G5" s="69"/>
      <c r="H5" s="89"/>
      <c r="I5" s="89"/>
      <c r="J5" s="15" t="s">
        <v>55</v>
      </c>
      <c r="K5" s="9" t="s">
        <v>56</v>
      </c>
    </row>
    <row r="6" spans="1:15" ht="38.25" customHeight="1" x14ac:dyDescent="0.25">
      <c r="A6" s="60" t="s">
        <v>3</v>
      </c>
      <c r="B6" s="89"/>
      <c r="C6" s="69"/>
      <c r="D6" s="69"/>
      <c r="E6" s="69"/>
      <c r="F6" s="69"/>
      <c r="G6" s="69"/>
      <c r="H6" s="89"/>
      <c r="I6" s="89"/>
      <c r="J6" s="9" t="s">
        <v>4</v>
      </c>
      <c r="K6" s="9" t="s">
        <v>5</v>
      </c>
      <c r="O6" s="53"/>
    </row>
    <row r="7" spans="1:15" ht="36.75" customHeight="1" x14ac:dyDescent="0.25">
      <c r="A7" s="60" t="s">
        <v>6</v>
      </c>
      <c r="B7" s="89"/>
      <c r="C7" s="69"/>
      <c r="D7" s="69"/>
      <c r="E7" s="69"/>
      <c r="F7" s="69"/>
      <c r="G7" s="69"/>
      <c r="H7" s="89"/>
      <c r="I7" s="89"/>
      <c r="J7" s="9" t="s">
        <v>7</v>
      </c>
      <c r="K7" s="9" t="s">
        <v>8</v>
      </c>
      <c r="O7" s="53"/>
    </row>
    <row r="8" spans="1:15" ht="33.75" customHeight="1" x14ac:dyDescent="0.25">
      <c r="A8" s="60" t="s">
        <v>9</v>
      </c>
      <c r="B8" s="89"/>
      <c r="C8" s="69"/>
      <c r="D8" s="69"/>
      <c r="E8" s="69"/>
      <c r="F8" s="69"/>
      <c r="G8" s="69"/>
      <c r="H8" s="89"/>
      <c r="I8" s="89"/>
      <c r="J8" s="8" t="s">
        <v>10</v>
      </c>
      <c r="K8" s="9" t="s">
        <v>11</v>
      </c>
      <c r="O8" s="53"/>
    </row>
    <row r="9" spans="1:15" ht="74.25" customHeight="1" x14ac:dyDescent="0.25">
      <c r="A9" s="60" t="s">
        <v>12</v>
      </c>
      <c r="B9" s="89"/>
      <c r="C9" s="69"/>
      <c r="D9" s="69"/>
      <c r="E9" s="69"/>
      <c r="F9" s="69"/>
      <c r="G9" s="69"/>
      <c r="H9" s="89"/>
      <c r="I9" s="89"/>
      <c r="J9" s="9" t="s">
        <v>13</v>
      </c>
      <c r="K9" s="9" t="s">
        <v>14</v>
      </c>
    </row>
    <row r="10" spans="1:15" ht="36" customHeight="1" x14ac:dyDescent="0.25">
      <c r="A10" s="60" t="s">
        <v>15</v>
      </c>
      <c r="B10" s="89"/>
      <c r="C10" s="69"/>
      <c r="D10" s="69"/>
      <c r="E10" s="69"/>
      <c r="F10" s="69"/>
      <c r="G10" s="69"/>
      <c r="H10" s="89"/>
      <c r="I10" s="89"/>
      <c r="J10" s="9" t="s">
        <v>16</v>
      </c>
      <c r="K10" s="9" t="s">
        <v>17</v>
      </c>
    </row>
    <row r="11" spans="1:15" ht="46.5" customHeight="1" x14ac:dyDescent="0.25">
      <c r="A11" s="60" t="s">
        <v>18</v>
      </c>
      <c r="B11" s="89"/>
      <c r="C11" s="69"/>
      <c r="D11" s="69"/>
      <c r="E11" s="69"/>
      <c r="F11" s="69"/>
      <c r="G11" s="69"/>
      <c r="H11" s="89"/>
      <c r="I11" s="89"/>
      <c r="J11" s="9" t="s">
        <v>19</v>
      </c>
      <c r="K11" s="9" t="s">
        <v>20</v>
      </c>
    </row>
    <row r="12" spans="1:15" ht="33" customHeight="1" x14ac:dyDescent="0.25">
      <c r="A12" s="60" t="s">
        <v>57</v>
      </c>
      <c r="B12" s="89"/>
      <c r="C12" s="69"/>
      <c r="D12" s="69"/>
      <c r="E12" s="69"/>
      <c r="F12" s="69"/>
      <c r="G12" s="69"/>
      <c r="H12" s="89"/>
      <c r="I12" s="89"/>
      <c r="J12" s="9" t="s">
        <v>58</v>
      </c>
      <c r="K12" s="9" t="s">
        <v>59</v>
      </c>
    </row>
    <row r="13" spans="1:15" ht="44.25" customHeight="1" x14ac:dyDescent="0.25">
      <c r="A13" s="60" t="s">
        <v>21</v>
      </c>
      <c r="B13" s="89"/>
      <c r="C13" s="69"/>
      <c r="D13" s="69"/>
      <c r="E13" s="69"/>
      <c r="F13" s="69"/>
      <c r="G13" s="69"/>
      <c r="H13" s="89"/>
      <c r="I13" s="89"/>
      <c r="J13" s="9" t="s">
        <v>22</v>
      </c>
      <c r="K13" s="9" t="s">
        <v>23</v>
      </c>
    </row>
    <row r="14" spans="1:15" ht="33.75" customHeight="1" x14ac:dyDescent="0.25">
      <c r="A14" s="60" t="s">
        <v>24</v>
      </c>
      <c r="B14" s="89"/>
      <c r="C14" s="69"/>
      <c r="D14" s="69"/>
      <c r="E14" s="69"/>
      <c r="F14" s="69"/>
      <c r="G14" s="69"/>
      <c r="H14" s="89"/>
      <c r="I14" s="89"/>
      <c r="J14" s="9" t="s">
        <v>25</v>
      </c>
      <c r="K14" s="9" t="s">
        <v>26</v>
      </c>
    </row>
    <row r="15" spans="1:15" ht="40.5" customHeight="1" x14ac:dyDescent="0.25">
      <c r="A15" s="60" t="s">
        <v>27</v>
      </c>
      <c r="B15" s="89"/>
      <c r="C15" s="69"/>
      <c r="D15" s="69"/>
      <c r="E15" s="69"/>
      <c r="F15" s="69"/>
      <c r="G15" s="69"/>
      <c r="H15" s="89"/>
      <c r="I15" s="89"/>
      <c r="J15" s="8" t="s">
        <v>60</v>
      </c>
      <c r="K15" s="9" t="s">
        <v>26</v>
      </c>
    </row>
    <row r="16" spans="1:15" ht="164.25" customHeight="1" x14ac:dyDescent="0.25">
      <c r="A16" s="60" t="s">
        <v>28</v>
      </c>
      <c r="B16" s="89"/>
      <c r="C16" s="69"/>
      <c r="D16" s="69"/>
      <c r="E16" s="69"/>
      <c r="F16" s="69"/>
      <c r="G16" s="69"/>
      <c r="H16" s="89"/>
      <c r="I16" s="89"/>
      <c r="J16" s="9" t="s">
        <v>29</v>
      </c>
      <c r="K16" s="9" t="s">
        <v>61</v>
      </c>
    </row>
    <row r="17" spans="1:11" ht="23.25" customHeight="1" x14ac:dyDescent="0.3">
      <c r="A17" s="7" t="s">
        <v>377</v>
      </c>
      <c r="B17" s="71">
        <f>SUM(B5:B16)</f>
        <v>0</v>
      </c>
      <c r="C17" s="71">
        <f t="shared" ref="C17:I17" si="0">SUM(C5:C16)</f>
        <v>0</v>
      </c>
      <c r="D17" s="71">
        <f t="shared" si="0"/>
        <v>0</v>
      </c>
      <c r="E17" s="71">
        <f t="shared" si="0"/>
        <v>0</v>
      </c>
      <c r="F17" s="71">
        <f t="shared" si="0"/>
        <v>0</v>
      </c>
      <c r="G17" s="71">
        <f t="shared" si="0"/>
        <v>0</v>
      </c>
      <c r="H17" s="71">
        <f t="shared" si="0"/>
        <v>0</v>
      </c>
      <c r="I17" s="71">
        <f t="shared" si="0"/>
        <v>0</v>
      </c>
    </row>
    <row r="18" spans="1:11" ht="13" x14ac:dyDescent="0.3">
      <c r="A18" s="18"/>
      <c r="B18" s="43"/>
      <c r="C18" s="43"/>
      <c r="D18" s="43"/>
      <c r="E18" s="43"/>
      <c r="F18" s="43"/>
      <c r="G18" s="43"/>
      <c r="H18" s="43"/>
      <c r="I18" s="43"/>
    </row>
    <row r="19" spans="1:11" ht="17.5" x14ac:dyDescent="0.35">
      <c r="A19" s="32" t="s">
        <v>335</v>
      </c>
      <c r="B19" s="35"/>
      <c r="C19" s="35"/>
      <c r="D19" s="35"/>
      <c r="E19" s="35"/>
      <c r="F19" s="35"/>
      <c r="G19" s="35"/>
      <c r="H19" s="35"/>
      <c r="I19" s="35"/>
      <c r="J19" s="33"/>
      <c r="K19" s="3"/>
    </row>
    <row r="20" spans="1:11" ht="13" x14ac:dyDescent="0.3">
      <c r="A20" s="7" t="s">
        <v>0</v>
      </c>
      <c r="B20" s="105" t="s">
        <v>283</v>
      </c>
      <c r="C20" s="158"/>
      <c r="D20" s="158"/>
      <c r="E20" s="158"/>
      <c r="F20" s="158"/>
      <c r="G20" s="158"/>
      <c r="H20" s="158"/>
      <c r="I20" s="158"/>
      <c r="J20" s="59" t="s">
        <v>284</v>
      </c>
      <c r="K20" s="3"/>
    </row>
    <row r="21" spans="1:11" ht="13" x14ac:dyDescent="0.3">
      <c r="A21" s="7"/>
      <c r="B21" s="65" t="s">
        <v>257</v>
      </c>
      <c r="C21" s="65" t="s">
        <v>258</v>
      </c>
      <c r="D21" s="65" t="s">
        <v>259</v>
      </c>
      <c r="E21" s="65" t="s">
        <v>260</v>
      </c>
      <c r="F21" s="65" t="s">
        <v>261</v>
      </c>
      <c r="G21" s="65" t="s">
        <v>262</v>
      </c>
      <c r="H21" s="65" t="s">
        <v>263</v>
      </c>
      <c r="I21" s="65" t="s">
        <v>264</v>
      </c>
      <c r="J21" s="63"/>
      <c r="K21" s="3"/>
    </row>
    <row r="22" spans="1:11" x14ac:dyDescent="0.25">
      <c r="A22" s="23" t="s">
        <v>84</v>
      </c>
      <c r="B22" s="79"/>
      <c r="C22" s="79"/>
      <c r="D22" s="79"/>
      <c r="E22" s="79"/>
      <c r="F22" s="79"/>
      <c r="G22" s="79"/>
      <c r="H22" s="79"/>
      <c r="I22" s="79"/>
      <c r="J22" s="68" t="s">
        <v>279</v>
      </c>
      <c r="K22" s="3"/>
    </row>
    <row r="23" spans="1:11" x14ac:dyDescent="0.25">
      <c r="A23" s="60" t="s">
        <v>32</v>
      </c>
      <c r="B23" s="79"/>
      <c r="C23" s="79"/>
      <c r="D23" s="79"/>
      <c r="E23" s="79"/>
      <c r="F23" s="79"/>
      <c r="G23" s="79"/>
      <c r="H23" s="79"/>
      <c r="I23" s="79"/>
      <c r="J23" s="14" t="s">
        <v>281</v>
      </c>
      <c r="K23" s="3"/>
    </row>
    <row r="24" spans="1:11" x14ac:dyDescent="0.25">
      <c r="A24" s="64" t="s">
        <v>277</v>
      </c>
      <c r="B24" s="79"/>
      <c r="C24" s="79"/>
      <c r="D24" s="79"/>
      <c r="E24" s="79"/>
      <c r="F24" s="79"/>
      <c r="G24" s="79"/>
      <c r="H24" s="79"/>
      <c r="I24" s="79"/>
      <c r="J24" s="14" t="s">
        <v>280</v>
      </c>
      <c r="K24" s="3"/>
    </row>
    <row r="25" spans="1:11" x14ac:dyDescent="0.25">
      <c r="A25" s="60" t="s">
        <v>62</v>
      </c>
      <c r="B25" s="79"/>
      <c r="C25" s="79"/>
      <c r="D25" s="79"/>
      <c r="E25" s="79"/>
      <c r="F25" s="79"/>
      <c r="G25" s="79"/>
      <c r="H25" s="79"/>
      <c r="I25" s="79"/>
      <c r="J25" s="14" t="s">
        <v>63</v>
      </c>
      <c r="K25" s="3"/>
    </row>
    <row r="26" spans="1:11" x14ac:dyDescent="0.25">
      <c r="A26" s="64" t="s">
        <v>278</v>
      </c>
      <c r="B26" s="79"/>
      <c r="C26" s="79"/>
      <c r="D26" s="79"/>
      <c r="E26" s="79"/>
      <c r="F26" s="79"/>
      <c r="G26" s="79"/>
      <c r="H26" s="79"/>
      <c r="I26" s="79"/>
      <c r="J26" s="14" t="s">
        <v>282</v>
      </c>
      <c r="K26" s="3"/>
    </row>
    <row r="28" spans="1:11" s="21" customFormat="1" ht="17.5" x14ac:dyDescent="0.35">
      <c r="A28" s="32" t="s">
        <v>336</v>
      </c>
      <c r="B28" s="35"/>
      <c r="C28" s="35"/>
      <c r="D28" s="35"/>
      <c r="E28" s="35"/>
      <c r="F28" s="35"/>
      <c r="G28" s="35"/>
      <c r="H28" s="35"/>
      <c r="I28" s="35"/>
      <c r="J28" s="33"/>
      <c r="K28" s="34"/>
    </row>
    <row r="29" spans="1:11" s="4" customFormat="1" ht="13" x14ac:dyDescent="0.3">
      <c r="A29" s="7" t="s">
        <v>0</v>
      </c>
      <c r="B29" s="105" t="s">
        <v>287</v>
      </c>
      <c r="C29" s="158"/>
      <c r="D29" s="158"/>
      <c r="E29" s="158"/>
      <c r="F29" s="158"/>
      <c r="G29" s="158"/>
      <c r="H29" s="158"/>
      <c r="I29" s="158"/>
      <c r="J29" s="61" t="s">
        <v>275</v>
      </c>
      <c r="K29" s="7" t="s">
        <v>31</v>
      </c>
    </row>
    <row r="30" spans="1:11" s="4" customFormat="1" ht="13" x14ac:dyDescent="0.3">
      <c r="A30" s="7"/>
      <c r="B30" s="65" t="s">
        <v>257</v>
      </c>
      <c r="C30" s="65" t="s">
        <v>258</v>
      </c>
      <c r="D30" s="65" t="s">
        <v>259</v>
      </c>
      <c r="E30" s="65" t="s">
        <v>260</v>
      </c>
      <c r="F30" s="65" t="s">
        <v>261</v>
      </c>
      <c r="G30" s="65" t="s">
        <v>262</v>
      </c>
      <c r="H30" s="65" t="s">
        <v>263</v>
      </c>
      <c r="I30" s="65" t="s">
        <v>264</v>
      </c>
      <c r="J30" s="65"/>
      <c r="K30" s="7"/>
    </row>
    <row r="31" spans="1:11" s="4" customFormat="1" ht="13" x14ac:dyDescent="0.3">
      <c r="A31" s="23" t="s">
        <v>84</v>
      </c>
      <c r="B31" s="71">
        <f>B22*'Instructions &amp; Reference Data'!$E$76/1000</f>
        <v>0</v>
      </c>
      <c r="C31" s="71">
        <f>C22*'Instructions &amp; Reference Data'!$E$76/1000</f>
        <v>0</v>
      </c>
      <c r="D31" s="71">
        <f>D22*'Instructions &amp; Reference Data'!$E$76/1000</f>
        <v>0</v>
      </c>
      <c r="E31" s="71">
        <f>E22*'Instructions &amp; Reference Data'!$E$76/1000</f>
        <v>0</v>
      </c>
      <c r="F31" s="71">
        <f>F22*'Instructions &amp; Reference Data'!$E$76/1000</f>
        <v>0</v>
      </c>
      <c r="G31" s="71">
        <f>G22*'Instructions &amp; Reference Data'!$E$76/1000</f>
        <v>0</v>
      </c>
      <c r="H31" s="71">
        <f>H22*'Instructions &amp; Reference Data'!$E$76/1000</f>
        <v>0</v>
      </c>
      <c r="I31" s="71">
        <f>I22*'Instructions &amp; Reference Data'!$E$76/1000</f>
        <v>0</v>
      </c>
      <c r="J31" s="70" t="str">
        <f>ROUND('Instructions &amp; Reference Data'!E76,2)&amp;" "&amp;'Instructions &amp; Reference Data'!F76</f>
        <v>609.07 kg CH4/AGRU</v>
      </c>
      <c r="K31" s="64" t="s">
        <v>285</v>
      </c>
    </row>
    <row r="32" spans="1:11" x14ac:dyDescent="0.25">
      <c r="A32" s="60" t="s">
        <v>32</v>
      </c>
      <c r="B32" s="71">
        <f>B23*'Instructions &amp; Reference Data'!$E$77/1000</f>
        <v>0</v>
      </c>
      <c r="C32" s="71">
        <f>C23*'Instructions &amp; Reference Data'!$E$77/1000</f>
        <v>0</v>
      </c>
      <c r="D32" s="71">
        <f>D23*'Instructions &amp; Reference Data'!$E$77/1000</f>
        <v>0</v>
      </c>
      <c r="E32" s="71">
        <f>E23*'Instructions &amp; Reference Data'!$E$77/1000</f>
        <v>0</v>
      </c>
      <c r="F32" s="71">
        <f>F23*'Instructions &amp; Reference Data'!$E$77/1000</f>
        <v>0</v>
      </c>
      <c r="G32" s="71">
        <f>G23*'Instructions &amp; Reference Data'!$E$77/1000</f>
        <v>0</v>
      </c>
      <c r="H32" s="71">
        <f>H23*'Instructions &amp; Reference Data'!$E$77/1000</f>
        <v>0</v>
      </c>
      <c r="I32" s="71">
        <f>I23*'Instructions &amp; Reference Data'!$E$77/1000</f>
        <v>0</v>
      </c>
      <c r="J32" s="70" t="str">
        <f>ROUND('Instructions &amp; Reference Data'!E77,2)&amp;" "&amp;'Instructions &amp; Reference Data'!F77</f>
        <v>28420.96 kg CH4/dry seal compressor</v>
      </c>
      <c r="K32" s="60" t="s">
        <v>33</v>
      </c>
    </row>
    <row r="33" spans="1:11" x14ac:dyDescent="0.25">
      <c r="A33" s="64" t="s">
        <v>277</v>
      </c>
      <c r="B33" s="71">
        <f>B24*'Instructions &amp; Reference Data'!$E$78/1000</f>
        <v>0</v>
      </c>
      <c r="C33" s="71">
        <f>C24*'Instructions &amp; Reference Data'!$E$78/1000</f>
        <v>0</v>
      </c>
      <c r="D33" s="71">
        <f>D24*'Instructions &amp; Reference Data'!$E$78/1000</f>
        <v>0</v>
      </c>
      <c r="E33" s="71">
        <f>E24*'Instructions &amp; Reference Data'!$E$78/1000</f>
        <v>0</v>
      </c>
      <c r="F33" s="71">
        <f>F24*'Instructions &amp; Reference Data'!$E$78/1000</f>
        <v>0</v>
      </c>
      <c r="G33" s="71">
        <f>G24*'Instructions &amp; Reference Data'!$E$78/1000</f>
        <v>0</v>
      </c>
      <c r="H33" s="71">
        <f>H24*'Instructions &amp; Reference Data'!$E$78/1000</f>
        <v>0</v>
      </c>
      <c r="I33" s="71">
        <f>I24*'Instructions &amp; Reference Data'!$E$78/1000</f>
        <v>0</v>
      </c>
      <c r="J33" s="70" t="str">
        <f>ROUND('Instructions &amp; Reference Data'!E78,2)&amp;" "&amp;'Instructions &amp; Reference Data'!F78</f>
        <v>171.96 kg CH4/compressor</v>
      </c>
      <c r="K33" s="64" t="s">
        <v>33</v>
      </c>
    </row>
    <row r="34" spans="1:11" x14ac:dyDescent="0.25">
      <c r="A34" s="60" t="s">
        <v>62</v>
      </c>
      <c r="B34" s="71">
        <f>B25*'Instructions &amp; Reference Data'!$E$79/1000</f>
        <v>0</v>
      </c>
      <c r="C34" s="71">
        <f>C25*'Instructions &amp; Reference Data'!$E$79/1000</f>
        <v>0</v>
      </c>
      <c r="D34" s="71">
        <f>D25*'Instructions &amp; Reference Data'!$E$79/1000</f>
        <v>0</v>
      </c>
      <c r="E34" s="71">
        <f>E25*'Instructions &amp; Reference Data'!$E$79/1000</f>
        <v>0</v>
      </c>
      <c r="F34" s="71">
        <f>F25*'Instructions &amp; Reference Data'!$E$79/1000</f>
        <v>0</v>
      </c>
      <c r="G34" s="71">
        <f>G25*'Instructions &amp; Reference Data'!$E$79/1000</f>
        <v>0</v>
      </c>
      <c r="H34" s="71">
        <f>H25*'Instructions &amp; Reference Data'!$E$79/1000</f>
        <v>0</v>
      </c>
      <c r="I34" s="71">
        <f>I25*'Instructions &amp; Reference Data'!$E$79/1000</f>
        <v>0</v>
      </c>
      <c r="J34" s="70" t="str">
        <f>ROUND('Instructions &amp; Reference Data'!E79,2)&amp;" "&amp;'Instructions &amp; Reference Data'!F79</f>
        <v>13.65 kg CH4/mile</v>
      </c>
      <c r="K34" s="60" t="s">
        <v>64</v>
      </c>
    </row>
    <row r="35" spans="1:11" x14ac:dyDescent="0.25">
      <c r="A35" s="64" t="s">
        <v>278</v>
      </c>
      <c r="B35" s="71">
        <f>B26*'Instructions &amp; Reference Data'!$E$80/1000</f>
        <v>0</v>
      </c>
      <c r="C35" s="71">
        <f>C26*'Instructions &amp; Reference Data'!$E$80/1000</f>
        <v>0</v>
      </c>
      <c r="D35" s="71">
        <f>D26*'Instructions &amp; Reference Data'!$E$80/1000</f>
        <v>0</v>
      </c>
      <c r="E35" s="71">
        <f>E26*'Instructions &amp; Reference Data'!$E$80/1000</f>
        <v>0</v>
      </c>
      <c r="F35" s="71">
        <f>F26*'Instructions &amp; Reference Data'!$E$80/1000</f>
        <v>0</v>
      </c>
      <c r="G35" s="71">
        <f>G26*'Instructions &amp; Reference Data'!$E$80/1000</f>
        <v>0</v>
      </c>
      <c r="H35" s="71">
        <f>H26*'Instructions &amp; Reference Data'!$E$80/1000</f>
        <v>0</v>
      </c>
      <c r="I35" s="71">
        <f>I26*'Instructions &amp; Reference Data'!$E$80/1000</f>
        <v>0</v>
      </c>
      <c r="J35" s="70" t="str">
        <f>ROUND('Instructions &amp; Reference Data'!E80,2)&amp;" "&amp;'Instructions &amp; Reference Data'!F80</f>
        <v>6515.78 kg CH4/tank</v>
      </c>
      <c r="K35" s="64" t="s">
        <v>286</v>
      </c>
    </row>
    <row r="36" spans="1:11" ht="13" x14ac:dyDescent="0.3">
      <c r="A36" s="7" t="s">
        <v>378</v>
      </c>
      <c r="B36" s="71">
        <f>SUM(B31:B35)</f>
        <v>0</v>
      </c>
      <c r="C36" s="71">
        <f t="shared" ref="C36:I36" si="1">SUM(C31:C35)</f>
        <v>0</v>
      </c>
      <c r="D36" s="71">
        <f t="shared" si="1"/>
        <v>0</v>
      </c>
      <c r="E36" s="71">
        <f t="shared" si="1"/>
        <v>0</v>
      </c>
      <c r="F36" s="71">
        <f t="shared" si="1"/>
        <v>0</v>
      </c>
      <c r="G36" s="71">
        <f t="shared" si="1"/>
        <v>0</v>
      </c>
      <c r="H36" s="71">
        <f t="shared" si="1"/>
        <v>0</v>
      </c>
      <c r="I36" s="71">
        <f t="shared" si="1"/>
        <v>0</v>
      </c>
    </row>
    <row r="37" spans="1:11" ht="13" x14ac:dyDescent="0.3">
      <c r="A37" s="18"/>
    </row>
    <row r="38" spans="1:11" s="21" customFormat="1" ht="17.5" x14ac:dyDescent="0.35">
      <c r="A38" s="32" t="s">
        <v>337</v>
      </c>
      <c r="B38" s="33"/>
      <c r="C38" s="33"/>
      <c r="D38" s="33"/>
      <c r="E38" s="33"/>
      <c r="F38" s="33"/>
      <c r="G38" s="33"/>
      <c r="H38" s="33"/>
      <c r="I38" s="33"/>
      <c r="K38" s="20"/>
    </row>
    <row r="39" spans="1:11" ht="26" x14ac:dyDescent="0.3">
      <c r="A39" s="7" t="s">
        <v>346</v>
      </c>
      <c r="B39" s="71">
        <f>B17+B36</f>
        <v>0</v>
      </c>
      <c r="C39" s="71">
        <f t="shared" ref="C39:I39" si="2">C17+C36</f>
        <v>0</v>
      </c>
      <c r="D39" s="71">
        <f t="shared" si="2"/>
        <v>0</v>
      </c>
      <c r="E39" s="71">
        <f t="shared" si="2"/>
        <v>0</v>
      </c>
      <c r="F39" s="71">
        <f t="shared" si="2"/>
        <v>0</v>
      </c>
      <c r="G39" s="71">
        <f t="shared" si="2"/>
        <v>0</v>
      </c>
      <c r="H39" s="71">
        <f t="shared" si="2"/>
        <v>0</v>
      </c>
      <c r="I39" s="71">
        <f t="shared" si="2"/>
        <v>0</v>
      </c>
    </row>
    <row r="41" spans="1:11" s="21" customFormat="1" ht="17.5" x14ac:dyDescent="0.35">
      <c r="A41" s="32" t="s">
        <v>338</v>
      </c>
      <c r="B41" s="33"/>
      <c r="C41" s="33"/>
      <c r="D41" s="33"/>
      <c r="E41" s="33"/>
      <c r="F41" s="33"/>
      <c r="G41" s="33"/>
      <c r="H41" s="33"/>
      <c r="I41" s="33"/>
      <c r="J41" s="33"/>
      <c r="K41" s="20"/>
    </row>
    <row r="42" spans="1:11" ht="13" x14ac:dyDescent="0.3">
      <c r="A42" s="7" t="s">
        <v>36</v>
      </c>
      <c r="B42" s="105" t="s">
        <v>37</v>
      </c>
      <c r="C42" s="158"/>
      <c r="D42" s="158"/>
      <c r="E42" s="158"/>
      <c r="F42" s="158"/>
      <c r="G42" s="158"/>
      <c r="H42" s="158"/>
      <c r="I42" s="158"/>
      <c r="J42" s="59" t="s">
        <v>38</v>
      </c>
    </row>
    <row r="43" spans="1:11" ht="49.5" customHeight="1" x14ac:dyDescent="0.25">
      <c r="A43" s="16" t="s">
        <v>318</v>
      </c>
      <c r="B43" s="88"/>
      <c r="C43" s="88"/>
      <c r="D43" s="88"/>
      <c r="E43" s="88"/>
      <c r="F43" s="88"/>
      <c r="G43" s="88"/>
      <c r="H43" s="88"/>
      <c r="I43" s="88"/>
      <c r="J43" s="78" t="s">
        <v>326</v>
      </c>
    </row>
    <row r="44" spans="1:11" ht="63" customHeight="1" x14ac:dyDescent="0.25">
      <c r="A44" s="78" t="s">
        <v>319</v>
      </c>
      <c r="B44" s="91">
        <v>1.2350000000000001</v>
      </c>
      <c r="C44" s="91">
        <v>1.2350000000000001</v>
      </c>
      <c r="D44" s="91">
        <v>1.2350000000000001</v>
      </c>
      <c r="E44" s="91">
        <v>1.2350000000000001</v>
      </c>
      <c r="F44" s="91">
        <v>1.2350000000000001</v>
      </c>
      <c r="G44" s="91">
        <v>1.2350000000000001</v>
      </c>
      <c r="H44" s="91">
        <v>1.2350000000000001</v>
      </c>
      <c r="I44" s="91">
        <v>1.2350000000000001</v>
      </c>
      <c r="J44" s="78" t="s">
        <v>291</v>
      </c>
    </row>
    <row r="45" spans="1:11" ht="39" customHeight="1" x14ac:dyDescent="0.25">
      <c r="A45" s="78" t="s">
        <v>320</v>
      </c>
      <c r="B45" s="71">
        <f>B43*B44</f>
        <v>0</v>
      </c>
      <c r="C45" s="71">
        <f t="shared" ref="C45:H45" si="3">C43*C44</f>
        <v>0</v>
      </c>
      <c r="D45" s="71">
        <f t="shared" si="3"/>
        <v>0</v>
      </c>
      <c r="E45" s="71">
        <f t="shared" si="3"/>
        <v>0</v>
      </c>
      <c r="F45" s="71">
        <f t="shared" si="3"/>
        <v>0</v>
      </c>
      <c r="G45" s="71">
        <f t="shared" si="3"/>
        <v>0</v>
      </c>
      <c r="H45" s="71">
        <f t="shared" si="3"/>
        <v>0</v>
      </c>
      <c r="I45" s="71">
        <f>I43*I44</f>
        <v>0</v>
      </c>
      <c r="J45" s="78" t="s">
        <v>360</v>
      </c>
    </row>
    <row r="46" spans="1:11" ht="48.75" customHeight="1" x14ac:dyDescent="0.25">
      <c r="A46" s="78" t="s">
        <v>323</v>
      </c>
      <c r="B46" s="88"/>
      <c r="C46" s="88"/>
      <c r="D46" s="88"/>
      <c r="E46" s="88"/>
      <c r="F46" s="88"/>
      <c r="G46" s="88"/>
      <c r="H46" s="88"/>
      <c r="I46" s="88"/>
      <c r="J46" s="78" t="s">
        <v>328</v>
      </c>
    </row>
    <row r="47" spans="1:11" ht="61.5" customHeight="1" x14ac:dyDescent="0.25">
      <c r="A47" s="78" t="s">
        <v>324</v>
      </c>
      <c r="B47" s="90">
        <v>5.8</v>
      </c>
      <c r="C47" s="90">
        <v>5.8</v>
      </c>
      <c r="D47" s="90">
        <v>5.8</v>
      </c>
      <c r="E47" s="90">
        <v>5.8</v>
      </c>
      <c r="F47" s="90">
        <v>5.8</v>
      </c>
      <c r="G47" s="90">
        <v>5.8</v>
      </c>
      <c r="H47" s="90">
        <v>5.8</v>
      </c>
      <c r="I47" s="90">
        <v>5.8</v>
      </c>
      <c r="J47" s="78" t="s">
        <v>292</v>
      </c>
    </row>
    <row r="48" spans="1:11" ht="39.75" customHeight="1" x14ac:dyDescent="0.25">
      <c r="A48" s="78" t="s">
        <v>325</v>
      </c>
      <c r="B48" s="71">
        <f>B46*B47</f>
        <v>0</v>
      </c>
      <c r="C48" s="71">
        <f t="shared" ref="C48:I48" si="4">C46*C47</f>
        <v>0</v>
      </c>
      <c r="D48" s="71">
        <f t="shared" si="4"/>
        <v>0</v>
      </c>
      <c r="E48" s="71">
        <f t="shared" si="4"/>
        <v>0</v>
      </c>
      <c r="F48" s="71">
        <f t="shared" si="4"/>
        <v>0</v>
      </c>
      <c r="G48" s="71">
        <f t="shared" si="4"/>
        <v>0</v>
      </c>
      <c r="H48" s="71">
        <f t="shared" si="4"/>
        <v>0</v>
      </c>
      <c r="I48" s="71">
        <f t="shared" si="4"/>
        <v>0</v>
      </c>
      <c r="J48" s="78" t="s">
        <v>361</v>
      </c>
    </row>
    <row r="49" spans="1:14" ht="62.25" customHeight="1" x14ac:dyDescent="0.25">
      <c r="A49" s="60" t="s">
        <v>40</v>
      </c>
      <c r="B49" s="55" t="str">
        <f>IFERROR(B45/(B45+B48),"Needs Data")</f>
        <v>Needs Data</v>
      </c>
      <c r="C49" s="55" t="str">
        <f t="shared" ref="C49:I49" si="5">IFERROR(C45/(C45+C48),"Needs Data")</f>
        <v>Needs Data</v>
      </c>
      <c r="D49" s="55" t="str">
        <f t="shared" si="5"/>
        <v>Needs Data</v>
      </c>
      <c r="E49" s="55" t="str">
        <f t="shared" si="5"/>
        <v>Needs Data</v>
      </c>
      <c r="F49" s="55" t="str">
        <f t="shared" si="5"/>
        <v>Needs Data</v>
      </c>
      <c r="G49" s="55" t="str">
        <f t="shared" si="5"/>
        <v>Needs Data</v>
      </c>
      <c r="H49" s="55" t="str">
        <f t="shared" si="5"/>
        <v>Needs Data</v>
      </c>
      <c r="I49" s="55" t="str">
        <f t="shared" si="5"/>
        <v>Needs Data</v>
      </c>
      <c r="J49" s="78" t="s">
        <v>362</v>
      </c>
    </row>
    <row r="50" spans="1:14" ht="50" x14ac:dyDescent="0.25">
      <c r="A50" s="60" t="s">
        <v>41</v>
      </c>
      <c r="B50" s="56" t="str">
        <f>IFERROR(B39*B49,"Needs Data")</f>
        <v>Needs Data</v>
      </c>
      <c r="C50" s="56" t="str">
        <f t="shared" ref="C50:I50" si="6">IFERROR(C39*C49,"Needs Data")</f>
        <v>Needs Data</v>
      </c>
      <c r="D50" s="56" t="str">
        <f t="shared" si="6"/>
        <v>Needs Data</v>
      </c>
      <c r="E50" s="56" t="str">
        <f t="shared" si="6"/>
        <v>Needs Data</v>
      </c>
      <c r="F50" s="56" t="str">
        <f t="shared" si="6"/>
        <v>Needs Data</v>
      </c>
      <c r="G50" s="56" t="str">
        <f t="shared" si="6"/>
        <v>Needs Data</v>
      </c>
      <c r="H50" s="56" t="str">
        <f t="shared" si="6"/>
        <v>Needs Data</v>
      </c>
      <c r="I50" s="56" t="str">
        <f t="shared" si="6"/>
        <v>Needs Data</v>
      </c>
      <c r="J50" s="60" t="s">
        <v>356</v>
      </c>
    </row>
    <row r="51" spans="1:14" ht="37.5" x14ac:dyDescent="0.25">
      <c r="A51" s="22" t="s">
        <v>65</v>
      </c>
      <c r="B51" s="172">
        <f>SUM(B50:I50)</f>
        <v>0</v>
      </c>
      <c r="C51" s="173"/>
      <c r="D51" s="173"/>
      <c r="E51" s="173"/>
      <c r="F51" s="173"/>
      <c r="G51" s="173"/>
      <c r="H51" s="173"/>
      <c r="I51" s="173"/>
      <c r="J51" s="64" t="s">
        <v>299</v>
      </c>
    </row>
    <row r="53" spans="1:14" s="21" customFormat="1" ht="17.5" x14ac:dyDescent="0.35">
      <c r="A53" s="32" t="s">
        <v>339</v>
      </c>
      <c r="B53" s="33"/>
      <c r="C53" s="33"/>
      <c r="D53" s="33"/>
      <c r="E53" s="33"/>
      <c r="F53" s="33"/>
      <c r="G53" s="33"/>
      <c r="H53" s="33"/>
      <c r="I53" s="33"/>
      <c r="J53" s="33"/>
      <c r="K53" s="34"/>
    </row>
    <row r="54" spans="1:14" ht="13" x14ac:dyDescent="0.3">
      <c r="A54" s="7" t="s">
        <v>66</v>
      </c>
      <c r="B54" s="167" t="s">
        <v>37</v>
      </c>
      <c r="C54" s="168"/>
      <c r="D54" s="168"/>
      <c r="E54" s="168"/>
      <c r="F54" s="168"/>
      <c r="G54" s="168"/>
      <c r="H54" s="168"/>
      <c r="I54" s="168"/>
      <c r="J54" s="169" t="s">
        <v>38</v>
      </c>
      <c r="K54" s="169"/>
    </row>
    <row r="55" spans="1:14" ht="30.9" customHeight="1" x14ac:dyDescent="0.25">
      <c r="A55" s="60" t="s">
        <v>42</v>
      </c>
      <c r="B55" s="66">
        <v>0.83299999999999996</v>
      </c>
      <c r="C55" s="66">
        <v>0.83299999999999996</v>
      </c>
      <c r="D55" s="66">
        <v>0.83299999999999996</v>
      </c>
      <c r="E55" s="66">
        <v>0.83299999999999996</v>
      </c>
      <c r="F55" s="66">
        <v>0.83299999999999996</v>
      </c>
      <c r="G55" s="66">
        <v>0.83299999999999996</v>
      </c>
      <c r="H55" s="66">
        <v>0.83299999999999996</v>
      </c>
      <c r="I55" s="66">
        <v>0.83299999999999996</v>
      </c>
      <c r="J55" s="143" t="s">
        <v>289</v>
      </c>
      <c r="K55" s="143"/>
    </row>
    <row r="56" spans="1:14" ht="39" customHeight="1" x14ac:dyDescent="0.25">
      <c r="A56" s="60" t="s">
        <v>348</v>
      </c>
      <c r="B56" s="71">
        <f>B43</f>
        <v>0</v>
      </c>
      <c r="C56" s="71">
        <f t="shared" ref="C56:I56" si="7">C43</f>
        <v>0</v>
      </c>
      <c r="D56" s="71">
        <f t="shared" si="7"/>
        <v>0</v>
      </c>
      <c r="E56" s="71">
        <f t="shared" si="7"/>
        <v>0</v>
      </c>
      <c r="F56" s="71">
        <f t="shared" si="7"/>
        <v>0</v>
      </c>
      <c r="G56" s="71">
        <f t="shared" si="7"/>
        <v>0</v>
      </c>
      <c r="H56" s="71">
        <f t="shared" si="7"/>
        <v>0</v>
      </c>
      <c r="I56" s="71">
        <f t="shared" si="7"/>
        <v>0</v>
      </c>
      <c r="J56" s="170" t="s">
        <v>331</v>
      </c>
      <c r="K56" s="171"/>
    </row>
    <row r="57" spans="1:14" ht="24" customHeight="1" x14ac:dyDescent="0.25">
      <c r="A57" s="60" t="s">
        <v>349</v>
      </c>
      <c r="B57" s="71">
        <f>B56*B55</f>
        <v>0</v>
      </c>
      <c r="C57" s="71">
        <f t="shared" ref="C57:I57" si="8">C56*C55</f>
        <v>0</v>
      </c>
      <c r="D57" s="71">
        <f t="shared" si="8"/>
        <v>0</v>
      </c>
      <c r="E57" s="71">
        <f t="shared" si="8"/>
        <v>0</v>
      </c>
      <c r="F57" s="71">
        <f t="shared" si="8"/>
        <v>0</v>
      </c>
      <c r="G57" s="71">
        <f t="shared" si="8"/>
        <v>0</v>
      </c>
      <c r="H57" s="71">
        <f t="shared" si="8"/>
        <v>0</v>
      </c>
      <c r="I57" s="71">
        <f t="shared" si="8"/>
        <v>0</v>
      </c>
      <c r="J57" s="170" t="s">
        <v>357</v>
      </c>
      <c r="K57" s="171"/>
    </row>
    <row r="58" spans="1:14" s="21" customFormat="1" ht="27" customHeight="1" x14ac:dyDescent="0.25">
      <c r="A58" s="22" t="s">
        <v>350</v>
      </c>
      <c r="B58" s="172">
        <f>SUM(B57:I57)</f>
        <v>0</v>
      </c>
      <c r="C58" s="173"/>
      <c r="D58" s="173"/>
      <c r="E58" s="173"/>
      <c r="F58" s="173"/>
      <c r="G58" s="173"/>
      <c r="H58" s="173"/>
      <c r="I58" s="173"/>
      <c r="J58" s="170" t="s">
        <v>358</v>
      </c>
      <c r="K58" s="171"/>
    </row>
    <row r="59" spans="1:14" x14ac:dyDescent="0.25">
      <c r="B59" s="21"/>
      <c r="C59" s="21"/>
      <c r="D59" s="21"/>
      <c r="E59" s="21"/>
      <c r="F59" s="21"/>
      <c r="G59" s="21"/>
    </row>
    <row r="60" spans="1:14" s="21" customFormat="1" ht="17.5" x14ac:dyDescent="0.35">
      <c r="A60" s="32" t="s">
        <v>340</v>
      </c>
      <c r="B60" s="33"/>
      <c r="C60" s="33"/>
      <c r="D60" s="33"/>
      <c r="E60" s="33"/>
      <c r="F60" s="33"/>
      <c r="G60" s="33"/>
      <c r="H60" s="33"/>
      <c r="I60" s="33"/>
      <c r="J60" s="33"/>
      <c r="K60" s="20"/>
    </row>
    <row r="61" spans="1:14" ht="13" x14ac:dyDescent="0.3">
      <c r="A61" s="2" t="s">
        <v>36</v>
      </c>
      <c r="B61" s="159" t="s">
        <v>46</v>
      </c>
      <c r="C61" s="160"/>
      <c r="D61" s="160"/>
      <c r="E61" s="160"/>
      <c r="F61" s="160"/>
      <c r="G61" s="160"/>
      <c r="H61" s="160"/>
      <c r="I61" s="160"/>
      <c r="J61" s="59" t="s">
        <v>47</v>
      </c>
      <c r="K61" s="3"/>
    </row>
    <row r="62" spans="1:14" ht="108.75" customHeight="1" x14ac:dyDescent="0.25">
      <c r="A62" s="60" t="s">
        <v>297</v>
      </c>
      <c r="B62" s="97" t="str">
        <f>IFERROR(B50/(B57*'Instructions &amp; Reference Data'!$E$70),"Needs Data")</f>
        <v>Needs Data</v>
      </c>
      <c r="C62" s="97" t="str">
        <f>IFERROR(C50/(C57*'Instructions &amp; Reference Data'!$E$70),"Needs Data")</f>
        <v>Needs Data</v>
      </c>
      <c r="D62" s="97" t="str">
        <f>IFERROR(D50/(D57*'Instructions &amp; Reference Data'!$E$70),"Needs Data")</f>
        <v>Needs Data</v>
      </c>
      <c r="E62" s="97" t="str">
        <f>IFERROR(E50/(E57*'Instructions &amp; Reference Data'!$E$70),"Needs Data")</f>
        <v>Needs Data</v>
      </c>
      <c r="F62" s="97" t="str">
        <f>IFERROR(F50/(F57*'Instructions &amp; Reference Data'!$E$70),"Needs Data")</f>
        <v>Needs Data</v>
      </c>
      <c r="G62" s="97" t="str">
        <f>IFERROR(G50/(G57*'Instructions &amp; Reference Data'!$E$70),"Needs Data")</f>
        <v>Needs Data</v>
      </c>
      <c r="H62" s="97" t="str">
        <f>IFERROR(H50/(H57*'Instructions &amp; Reference Data'!$E$70),"Needs Data")</f>
        <v>Needs Data</v>
      </c>
      <c r="I62" s="97" t="str">
        <f>IFERROR(I50/(I57*'Instructions &amp; Reference Data'!$E$70),"Needs Data")</f>
        <v>Needs Data</v>
      </c>
      <c r="J62" s="64" t="s">
        <v>300</v>
      </c>
      <c r="K62" s="3"/>
    </row>
    <row r="63" spans="1:14" ht="103.5" customHeight="1" x14ac:dyDescent="0.25">
      <c r="A63" s="60" t="s">
        <v>298</v>
      </c>
      <c r="B63" s="161" t="str">
        <f>IFERROR(B51/(B58*'Instructions &amp; Reference Data'!$E$70),"Needs Data")</f>
        <v>Needs Data</v>
      </c>
      <c r="C63" s="162"/>
      <c r="D63" s="162"/>
      <c r="E63" s="162"/>
      <c r="F63" s="162"/>
      <c r="G63" s="162"/>
      <c r="H63" s="162"/>
      <c r="I63" s="162"/>
      <c r="J63" s="64" t="s">
        <v>301</v>
      </c>
      <c r="K63" s="3"/>
    </row>
    <row r="64" spans="1:14" ht="14.5" x14ac:dyDescent="0.35">
      <c r="J64" s="5"/>
      <c r="K64" s="52"/>
      <c r="L64" s="5"/>
      <c r="M64" s="5"/>
      <c r="N64" s="5"/>
    </row>
    <row r="65" spans="10:14" ht="14.5" x14ac:dyDescent="0.35">
      <c r="J65" s="5"/>
      <c r="K65" s="5"/>
      <c r="L65" s="5"/>
      <c r="M65" s="5"/>
      <c r="N65" s="5"/>
    </row>
    <row r="66" spans="10:14" ht="14.5" x14ac:dyDescent="0.35">
      <c r="J66" s="5"/>
      <c r="K66" s="5"/>
      <c r="L66" s="5"/>
      <c r="M66" s="5"/>
      <c r="N66" s="5"/>
    </row>
  </sheetData>
  <mergeCells count="15">
    <mergeCell ref="B61:I61"/>
    <mergeCell ref="B63:I63"/>
    <mergeCell ref="B58:I58"/>
    <mergeCell ref="J58:K58"/>
    <mergeCell ref="A1:K1"/>
    <mergeCell ref="B3:I3"/>
    <mergeCell ref="B20:I20"/>
    <mergeCell ref="B29:I29"/>
    <mergeCell ref="B42:I42"/>
    <mergeCell ref="B51:I51"/>
    <mergeCell ref="B54:I54"/>
    <mergeCell ref="J54:K54"/>
    <mergeCell ref="J55:K55"/>
    <mergeCell ref="J56:K56"/>
    <mergeCell ref="J57:K5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ECF6-6220-4BE7-8F54-A02F39C4F0BD}">
  <sheetPr>
    <tabColor theme="9"/>
  </sheetPr>
  <dimension ref="A1:N13"/>
  <sheetViews>
    <sheetView zoomScaleNormal="100" workbookViewId="0"/>
  </sheetViews>
  <sheetFormatPr defaultColWidth="8.54296875" defaultRowHeight="12.5" x14ac:dyDescent="0.25"/>
  <cols>
    <col min="1" max="1" width="48.08984375" style="1" customWidth="1"/>
    <col min="2" max="2" width="19.08984375" style="3" bestFit="1" customWidth="1"/>
    <col min="3" max="4" width="17.90625" style="3" customWidth="1"/>
    <col min="5" max="5" width="16.453125" style="3" bestFit="1" customWidth="1"/>
    <col min="6" max="9" width="17.54296875" style="3" customWidth="1"/>
    <col min="10" max="10" width="45" style="3" customWidth="1"/>
    <col min="11" max="11" width="59.453125" style="1" customWidth="1"/>
    <col min="12" max="12" width="8.54296875" style="3"/>
    <col min="13" max="13" width="25.54296875" style="3" bestFit="1" customWidth="1"/>
    <col min="14" max="16384" width="8.54296875" style="3"/>
  </cols>
  <sheetData>
    <row r="1" spans="1:14" ht="14.5" x14ac:dyDescent="0.35">
      <c r="A1" s="77"/>
      <c r="J1" s="5"/>
      <c r="K1" s="5"/>
      <c r="L1" s="5"/>
      <c r="M1" s="5"/>
      <c r="N1" s="5"/>
    </row>
    <row r="2" spans="1:14" s="21" customFormat="1" ht="17.5" x14ac:dyDescent="0.35">
      <c r="A2" s="30" t="s">
        <v>48</v>
      </c>
      <c r="B2" s="31"/>
      <c r="C2" s="31"/>
      <c r="D2" s="31"/>
      <c r="E2" s="31"/>
      <c r="F2" s="31"/>
      <c r="G2" s="3"/>
      <c r="H2" s="3"/>
      <c r="I2" s="3"/>
      <c r="K2" s="20"/>
    </row>
    <row r="3" spans="1:14" ht="12.65" customHeight="1" x14ac:dyDescent="0.25">
      <c r="A3" s="143" t="s">
        <v>380</v>
      </c>
      <c r="B3" s="143"/>
      <c r="C3" s="143"/>
      <c r="D3" s="143"/>
      <c r="E3" s="143"/>
      <c r="F3" s="143"/>
      <c r="J3" s="27"/>
    </row>
    <row r="4" spans="1:14" ht="12.65" customHeight="1" x14ac:dyDescent="0.25">
      <c r="A4" s="143"/>
      <c r="B4" s="143"/>
      <c r="C4" s="143"/>
      <c r="D4" s="143"/>
      <c r="E4" s="143"/>
      <c r="F4" s="143"/>
    </row>
    <row r="5" spans="1:14" ht="13" x14ac:dyDescent="0.3">
      <c r="A5" s="29" t="s">
        <v>50</v>
      </c>
      <c r="B5" s="62" t="s">
        <v>51</v>
      </c>
      <c r="C5" s="169" t="s">
        <v>38</v>
      </c>
      <c r="D5" s="169"/>
      <c r="E5" s="169"/>
      <c r="F5" s="169"/>
      <c r="G5" s="1"/>
      <c r="K5" s="3"/>
    </row>
    <row r="6" spans="1:14" ht="37.5" customHeight="1" x14ac:dyDescent="0.25">
      <c r="A6" s="60" t="s">
        <v>305</v>
      </c>
      <c r="B6" s="67">
        <f>SUM('G&amp;B GHGRP Facilities'!B27:I27,'G&amp;B Non-GHGRP Facilities'!B39:I39)</f>
        <v>0</v>
      </c>
      <c r="C6" s="175" t="s">
        <v>311</v>
      </c>
      <c r="D6" s="175"/>
      <c r="E6" s="175"/>
      <c r="F6" s="175"/>
      <c r="G6" s="1"/>
      <c r="K6" s="3"/>
    </row>
    <row r="7" spans="1:14" ht="42" customHeight="1" x14ac:dyDescent="0.25">
      <c r="A7" s="60" t="s">
        <v>321</v>
      </c>
      <c r="B7" s="67">
        <f>SUM('G&amp;B GHGRP Facilities'!B31:I31,'G&amp;B Non-GHGRP Facilities'!B43:I43)</f>
        <v>0</v>
      </c>
      <c r="C7" s="174" t="s">
        <v>312</v>
      </c>
      <c r="D7" s="174"/>
      <c r="E7" s="174"/>
      <c r="F7" s="174"/>
      <c r="G7" s="1"/>
      <c r="K7" s="3"/>
    </row>
    <row r="8" spans="1:14" ht="30" customHeight="1" x14ac:dyDescent="0.25">
      <c r="A8" s="60" t="s">
        <v>322</v>
      </c>
      <c r="B8" s="57" t="str">
        <f>IFERROR(SUM(SUMPRODUCT('G&amp;B GHGRP Facilities'!B31:I31,'G&amp;B GHGRP Facilities'!B32:I32),SUMPRODUCT('G&amp;B Non-GHGRP Facilities'!B43:I43,'G&amp;B Non-GHGRP Facilities'!B44:I44))/SUM('G&amp;B GHGRP Facilities'!B31:I31,'G&amp;B Non-GHGRP Facilities'!B43:I43),"Needs Data")</f>
        <v>Needs Data</v>
      </c>
      <c r="C8" s="174" t="s">
        <v>313</v>
      </c>
      <c r="D8" s="174"/>
      <c r="E8" s="174"/>
      <c r="F8" s="174"/>
      <c r="G8" s="1"/>
      <c r="K8" s="3"/>
    </row>
    <row r="9" spans="1:14" ht="34.5" customHeight="1" x14ac:dyDescent="0.25">
      <c r="A9" s="60" t="s">
        <v>306</v>
      </c>
      <c r="B9" s="58" t="str">
        <f>IFERROR(SUM(SUMPRODUCT('G&amp;B GHGRP Facilities'!B43:I43,'G&amp;B GHGRP Facilities'!B44:I44),SUMPRODUCT('G&amp;B Non-GHGRP Facilities'!B55:I55,'G&amp;B Non-GHGRP Facilities'!B56:I56))/SUM('G&amp;B GHGRP Facilities'!B44:I44,'G&amp;B Non-GHGRP Facilities'!B56:I56),"Needs Data")</f>
        <v>Needs Data</v>
      </c>
      <c r="C9" s="174" t="s">
        <v>314</v>
      </c>
      <c r="D9" s="174"/>
      <c r="E9" s="174"/>
      <c r="F9" s="174"/>
      <c r="G9" s="1"/>
      <c r="K9" s="3"/>
    </row>
    <row r="10" spans="1:14" ht="36.75" customHeight="1" x14ac:dyDescent="0.25">
      <c r="A10" s="60" t="s">
        <v>307</v>
      </c>
      <c r="B10" s="67">
        <f>SUM('G&amp;B GHGRP Facilities'!B34:I34,'G&amp;B Non-GHGRP Facilities'!B46:I46)</f>
        <v>0</v>
      </c>
      <c r="C10" s="174" t="s">
        <v>315</v>
      </c>
      <c r="D10" s="174"/>
      <c r="E10" s="174"/>
      <c r="F10" s="174"/>
      <c r="G10" s="1"/>
      <c r="K10" s="3"/>
    </row>
    <row r="11" spans="1:14" ht="38.25" customHeight="1" x14ac:dyDescent="0.25">
      <c r="A11" s="60" t="s">
        <v>308</v>
      </c>
      <c r="B11" s="67" t="str">
        <f>IF(SUM('G&amp;B GHGRP Facilities'!B34:I34,'G&amp;B Non-GHGRP Facilities'!B46:I46)=0,"No Liquids",IFERROR(SUM(SUMPRODUCT('G&amp;B GHGRP Facilities'!B34:I34,'G&amp;B GHGRP Facilities'!B35:I35),SUMPRODUCT('G&amp;B Non-GHGRP Facilities'!B46:I46,'G&amp;B Non-GHGRP Facilities'!B47:I47))/SUM('G&amp;B GHGRP Facilities'!B34:I34,'G&amp;B Non-GHGRP Facilities'!B46:I46),"Needs Data"))</f>
        <v>No Liquids</v>
      </c>
      <c r="C11" s="174" t="s">
        <v>359</v>
      </c>
      <c r="D11" s="174"/>
      <c r="E11" s="174"/>
      <c r="F11" s="174"/>
      <c r="G11" s="1"/>
      <c r="K11" s="3"/>
    </row>
    <row r="12" spans="1:14" ht="66.5" customHeight="1" x14ac:dyDescent="0.25">
      <c r="A12" s="60" t="s">
        <v>309</v>
      </c>
      <c r="B12" s="54" t="str">
        <f>IFERROR((B7*B8)/(B7*B8+IFERROR(B10*B11,0)),"Needs Data")</f>
        <v>Needs Data</v>
      </c>
      <c r="C12" s="174" t="s">
        <v>388</v>
      </c>
      <c r="D12" s="174"/>
      <c r="E12" s="174"/>
      <c r="F12" s="174"/>
      <c r="G12" s="1"/>
      <c r="K12" s="3"/>
    </row>
    <row r="13" spans="1:14" ht="48" customHeight="1" x14ac:dyDescent="0.25">
      <c r="A13" s="60" t="s">
        <v>310</v>
      </c>
      <c r="B13" s="98" t="str">
        <f>IFERROR(SUM('G&amp;B GHGRP Facilities'!B39:I39,'G&amp;B Non-GHGRP Facilities'!B51:I51)/(SUM('G&amp;B GHGRP Facilities'!B46:I46,'G&amp;B Non-GHGRP Facilities'!B58:I58)*'Instructions &amp; Reference Data'!E70),"Needs Data")</f>
        <v>Needs Data</v>
      </c>
      <c r="C13" s="174" t="s">
        <v>316</v>
      </c>
      <c r="D13" s="174"/>
      <c r="E13" s="174"/>
      <c r="F13" s="174"/>
      <c r="G13" s="1"/>
      <c r="K13" s="3"/>
    </row>
  </sheetData>
  <mergeCells count="10">
    <mergeCell ref="C12:F12"/>
    <mergeCell ref="C13:F13"/>
    <mergeCell ref="C5:F5"/>
    <mergeCell ref="A3:F4"/>
    <mergeCell ref="C6:F6"/>
    <mergeCell ref="C7:F7"/>
    <mergeCell ref="C8:F8"/>
    <mergeCell ref="C9:F9"/>
    <mergeCell ref="C10:F10"/>
    <mergeCell ref="C11:F1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4.25" customHeight="1" x14ac:dyDescent="0.35">
      <c r="A1" s="176" t="s">
        <v>70</v>
      </c>
      <c r="B1" s="176"/>
      <c r="C1" s="176"/>
      <c r="D1" s="176"/>
      <c r="E1" s="176"/>
      <c r="F1" s="176"/>
      <c r="G1" s="177"/>
    </row>
    <row r="2" spans="1:7" s="28" customFormat="1" ht="18" x14ac:dyDescent="0.4">
      <c r="A2" s="32" t="s">
        <v>71</v>
      </c>
      <c r="B2" s="36"/>
      <c r="C2" s="36"/>
      <c r="D2" s="36"/>
      <c r="E2" s="36"/>
      <c r="F2" s="37"/>
      <c r="G2" s="38"/>
    </row>
    <row r="3" spans="1:7" s="4" customFormat="1" ht="13" x14ac:dyDescent="0.3">
      <c r="A3" s="7" t="s">
        <v>0</v>
      </c>
      <c r="B3" s="105" t="s">
        <v>72</v>
      </c>
      <c r="C3" s="158"/>
      <c r="D3" s="158"/>
      <c r="E3" s="106"/>
      <c r="F3" s="47" t="s">
        <v>1</v>
      </c>
      <c r="G3" s="7" t="s">
        <v>2</v>
      </c>
    </row>
    <row r="4" spans="1:7" s="4" customFormat="1" ht="13" x14ac:dyDescent="0.3">
      <c r="A4" s="7"/>
      <c r="B4" s="47" t="s">
        <v>73</v>
      </c>
      <c r="C4" s="47" t="s">
        <v>73</v>
      </c>
      <c r="D4" s="47" t="s">
        <v>73</v>
      </c>
      <c r="E4" s="47" t="s">
        <v>73</v>
      </c>
      <c r="F4" s="47"/>
      <c r="G4" s="7"/>
    </row>
    <row r="5" spans="1:7" ht="137.25" customHeight="1" x14ac:dyDescent="0.25">
      <c r="A5" s="50" t="s">
        <v>54</v>
      </c>
      <c r="B5" s="10"/>
      <c r="C5" s="10"/>
      <c r="D5" s="10"/>
      <c r="E5" s="10"/>
      <c r="F5" s="15" t="s">
        <v>55</v>
      </c>
      <c r="G5" s="9" t="s">
        <v>56</v>
      </c>
    </row>
    <row r="6" spans="1:7" ht="121.5" customHeight="1" x14ac:dyDescent="0.25">
      <c r="A6" s="50" t="s">
        <v>3</v>
      </c>
      <c r="B6" s="10"/>
      <c r="C6" s="10"/>
      <c r="D6" s="10"/>
      <c r="E6" s="10"/>
      <c r="F6" s="9" t="s">
        <v>74</v>
      </c>
      <c r="G6" s="9" t="s">
        <v>75</v>
      </c>
    </row>
    <row r="7" spans="1:7" ht="233.25" customHeight="1" x14ac:dyDescent="0.25">
      <c r="A7" s="50" t="s">
        <v>76</v>
      </c>
      <c r="B7" s="10"/>
      <c r="C7" s="10"/>
      <c r="D7" s="10"/>
      <c r="E7" s="10"/>
      <c r="F7" s="15" t="s">
        <v>77</v>
      </c>
      <c r="G7" s="9" t="s">
        <v>78</v>
      </c>
    </row>
    <row r="8" spans="1:7" ht="248.25" customHeight="1" x14ac:dyDescent="0.25">
      <c r="A8" s="50" t="s">
        <v>9</v>
      </c>
      <c r="B8" s="10"/>
      <c r="C8" s="10"/>
      <c r="D8" s="10"/>
      <c r="E8" s="10"/>
      <c r="F8" s="15" t="s">
        <v>79</v>
      </c>
      <c r="G8" s="9" t="s">
        <v>80</v>
      </c>
    </row>
    <row r="9" spans="1:7" ht="73.5" customHeight="1" x14ac:dyDescent="0.25">
      <c r="A9" s="50" t="s">
        <v>12</v>
      </c>
      <c r="B9" s="10"/>
      <c r="C9" s="10"/>
      <c r="D9" s="10"/>
      <c r="E9" s="10"/>
      <c r="F9" s="9" t="s">
        <v>13</v>
      </c>
      <c r="G9" s="9" t="s">
        <v>14</v>
      </c>
    </row>
    <row r="10" spans="1:7" ht="36" customHeight="1" x14ac:dyDescent="0.25">
      <c r="A10" s="50" t="s">
        <v>15</v>
      </c>
      <c r="B10" s="10"/>
      <c r="C10" s="10"/>
      <c r="D10" s="10"/>
      <c r="E10" s="10"/>
      <c r="F10" s="9" t="s">
        <v>16</v>
      </c>
      <c r="G10" s="9" t="s">
        <v>17</v>
      </c>
    </row>
    <row r="11" spans="1:7" ht="110.25" customHeight="1" x14ac:dyDescent="0.25">
      <c r="A11" s="50" t="s">
        <v>18</v>
      </c>
      <c r="B11" s="10"/>
      <c r="C11" s="10"/>
      <c r="D11" s="10"/>
      <c r="E11" s="10"/>
      <c r="F11" s="9" t="s">
        <v>19</v>
      </c>
      <c r="G11" s="9" t="s">
        <v>81</v>
      </c>
    </row>
    <row r="12" spans="1:7" ht="51.75" customHeight="1" x14ac:dyDescent="0.25">
      <c r="A12" s="50" t="s">
        <v>21</v>
      </c>
      <c r="B12" s="10"/>
      <c r="C12" s="10"/>
      <c r="D12" s="10"/>
      <c r="E12" s="10"/>
      <c r="F12" s="9" t="s">
        <v>22</v>
      </c>
      <c r="G12" s="9" t="s">
        <v>23</v>
      </c>
    </row>
    <row r="13" spans="1:7" ht="90.75" customHeight="1" x14ac:dyDescent="0.25">
      <c r="A13" s="50" t="s">
        <v>24</v>
      </c>
      <c r="B13" s="10"/>
      <c r="C13" s="10"/>
      <c r="D13" s="10"/>
      <c r="E13" s="10"/>
      <c r="F13" s="9" t="s">
        <v>25</v>
      </c>
      <c r="G13" s="9" t="s">
        <v>82</v>
      </c>
    </row>
    <row r="14" spans="1:7" ht="13" x14ac:dyDescent="0.3">
      <c r="A14" s="7" t="s">
        <v>30</v>
      </c>
      <c r="B14" s="10"/>
      <c r="C14" s="10"/>
      <c r="D14" s="10"/>
      <c r="E14" s="10"/>
    </row>
    <row r="15" spans="1:7" x14ac:dyDescent="0.25">
      <c r="G15" s="6"/>
    </row>
    <row r="16" spans="1:7" s="21" customFormat="1" ht="17.5" x14ac:dyDescent="0.35">
      <c r="A16" s="32" t="s">
        <v>83</v>
      </c>
      <c r="B16" s="35"/>
      <c r="C16" s="35"/>
      <c r="D16" s="35"/>
      <c r="E16" s="35"/>
      <c r="F16" s="33"/>
      <c r="G16" s="34"/>
    </row>
    <row r="17" spans="1:7" s="4" customFormat="1" ht="13" x14ac:dyDescent="0.3">
      <c r="A17" s="7" t="s">
        <v>0</v>
      </c>
      <c r="B17" s="105" t="s">
        <v>72</v>
      </c>
      <c r="C17" s="158"/>
      <c r="D17" s="158"/>
      <c r="E17" s="106"/>
      <c r="F17" s="47" t="s">
        <v>34</v>
      </c>
      <c r="G17" s="7" t="s">
        <v>31</v>
      </c>
    </row>
    <row r="18" spans="1:7" ht="39.75" customHeight="1" x14ac:dyDescent="0.25">
      <c r="A18" s="50" t="s">
        <v>84</v>
      </c>
      <c r="B18" s="10"/>
      <c r="C18" s="10"/>
      <c r="D18" s="10"/>
      <c r="E18" s="10"/>
      <c r="F18" s="25" t="s">
        <v>85</v>
      </c>
      <c r="G18" s="50" t="s">
        <v>86</v>
      </c>
    </row>
    <row r="19" spans="1:7" ht="13" x14ac:dyDescent="0.3">
      <c r="A19" s="7" t="s">
        <v>35</v>
      </c>
      <c r="B19" s="10"/>
      <c r="C19" s="10"/>
      <c r="D19" s="10"/>
      <c r="E19" s="10"/>
    </row>
    <row r="21" spans="1:7" s="21" customFormat="1" ht="17.5" x14ac:dyDescent="0.35">
      <c r="A21" s="32" t="s">
        <v>87</v>
      </c>
      <c r="B21" s="33"/>
      <c r="C21" s="33"/>
      <c r="D21" s="33"/>
      <c r="E21" s="33"/>
      <c r="G21" s="20"/>
    </row>
    <row r="22" spans="1:7" ht="26" x14ac:dyDescent="0.3">
      <c r="A22" s="7" t="s">
        <v>88</v>
      </c>
      <c r="B22" s="10"/>
      <c r="C22" s="10"/>
      <c r="D22" s="10"/>
      <c r="E22" s="10"/>
    </row>
    <row r="24" spans="1:7" s="21" customFormat="1" ht="17.5" x14ac:dyDescent="0.35">
      <c r="A24" s="32" t="s">
        <v>89</v>
      </c>
      <c r="B24" s="33"/>
      <c r="C24" s="33"/>
      <c r="D24" s="33"/>
      <c r="E24" s="33"/>
      <c r="F24" s="33"/>
      <c r="G24" s="20"/>
    </row>
    <row r="25" spans="1:7" ht="13" x14ac:dyDescent="0.3">
      <c r="A25" s="7" t="s">
        <v>36</v>
      </c>
      <c r="B25" s="105" t="s">
        <v>37</v>
      </c>
      <c r="C25" s="158"/>
      <c r="D25" s="158"/>
      <c r="E25" s="106"/>
      <c r="F25" s="47" t="s">
        <v>38</v>
      </c>
    </row>
    <row r="26" spans="1:7" ht="51.75" customHeight="1" x14ac:dyDescent="0.25">
      <c r="A26" s="16" t="s">
        <v>90</v>
      </c>
      <c r="B26" s="11"/>
      <c r="C26" s="11"/>
      <c r="D26" s="11"/>
      <c r="E26" s="11"/>
      <c r="F26" s="50" t="s">
        <v>91</v>
      </c>
    </row>
    <row r="27" spans="1:7" ht="69" customHeight="1" x14ac:dyDescent="0.25">
      <c r="A27" s="50" t="s">
        <v>92</v>
      </c>
      <c r="B27" s="11"/>
      <c r="C27" s="11"/>
      <c r="D27" s="11"/>
      <c r="E27" s="11"/>
      <c r="F27" s="50" t="s">
        <v>39</v>
      </c>
    </row>
    <row r="28" spans="1:7" ht="39" customHeight="1" x14ac:dyDescent="0.25">
      <c r="A28" s="50" t="s">
        <v>93</v>
      </c>
      <c r="B28" s="11"/>
      <c r="C28" s="11"/>
      <c r="D28" s="11"/>
      <c r="E28" s="11"/>
      <c r="F28" s="50" t="s">
        <v>94</v>
      </c>
    </row>
    <row r="29" spans="1:7" ht="51.75" customHeight="1" x14ac:dyDescent="0.25">
      <c r="A29" s="50" t="s">
        <v>95</v>
      </c>
      <c r="B29" s="11"/>
      <c r="C29" s="11"/>
      <c r="D29" s="11"/>
      <c r="E29" s="11"/>
      <c r="F29" s="50" t="s">
        <v>96</v>
      </c>
    </row>
    <row r="30" spans="1:7" ht="72" customHeight="1" x14ac:dyDescent="0.25">
      <c r="A30" s="50" t="s">
        <v>97</v>
      </c>
      <c r="B30" s="11"/>
      <c r="C30" s="11"/>
      <c r="D30" s="11"/>
      <c r="E30" s="11"/>
      <c r="F30" s="50" t="s">
        <v>98</v>
      </c>
    </row>
    <row r="31" spans="1:7" ht="40.5" customHeight="1" x14ac:dyDescent="0.25">
      <c r="A31" s="50" t="s">
        <v>99</v>
      </c>
      <c r="B31" s="11"/>
      <c r="C31" s="11"/>
      <c r="D31" s="11"/>
      <c r="E31" s="11"/>
      <c r="F31" s="50" t="s">
        <v>100</v>
      </c>
    </row>
    <row r="32" spans="1:7" ht="66" customHeight="1" x14ac:dyDescent="0.25">
      <c r="A32" s="50" t="s">
        <v>40</v>
      </c>
      <c r="B32" s="11"/>
      <c r="C32" s="11"/>
      <c r="D32" s="11"/>
      <c r="E32" s="11"/>
      <c r="F32" s="50" t="s">
        <v>101</v>
      </c>
    </row>
    <row r="33" spans="1:10" ht="36.75" customHeight="1" x14ac:dyDescent="0.25">
      <c r="A33" s="50" t="s">
        <v>41</v>
      </c>
      <c r="B33" s="11"/>
      <c r="C33" s="11"/>
      <c r="D33" s="11"/>
      <c r="E33" s="11"/>
      <c r="F33" s="50" t="s">
        <v>102</v>
      </c>
    </row>
    <row r="34" spans="1:10" ht="49.5" customHeight="1" x14ac:dyDescent="0.25">
      <c r="A34" s="22" t="s">
        <v>103</v>
      </c>
      <c r="B34" s="179"/>
      <c r="C34" s="180"/>
      <c r="D34" s="180"/>
      <c r="E34" s="181"/>
      <c r="F34" s="50" t="s">
        <v>104</v>
      </c>
    </row>
    <row r="36" spans="1:10" s="21" customFormat="1" ht="17.5" x14ac:dyDescent="0.35">
      <c r="A36" s="32" t="s">
        <v>105</v>
      </c>
      <c r="B36" s="33"/>
      <c r="C36" s="33"/>
      <c r="D36" s="33"/>
      <c r="E36" s="33"/>
      <c r="F36" s="33"/>
      <c r="G36" s="34"/>
    </row>
    <row r="37" spans="1:10" ht="13" x14ac:dyDescent="0.3">
      <c r="A37" s="7" t="s">
        <v>106</v>
      </c>
      <c r="B37" s="167" t="s">
        <v>37</v>
      </c>
      <c r="C37" s="168"/>
      <c r="D37" s="168"/>
      <c r="E37" s="178"/>
      <c r="F37" s="182" t="s">
        <v>38</v>
      </c>
      <c r="G37" s="183"/>
    </row>
    <row r="38" spans="1:10" ht="39" customHeight="1" x14ac:dyDescent="0.25">
      <c r="A38" s="50" t="s">
        <v>42</v>
      </c>
      <c r="B38" s="11"/>
      <c r="C38" s="11"/>
      <c r="D38" s="11"/>
      <c r="E38" s="11"/>
      <c r="F38" s="170" t="s">
        <v>107</v>
      </c>
      <c r="G38" s="171"/>
    </row>
    <row r="39" spans="1:10" ht="36" customHeight="1" x14ac:dyDescent="0.25">
      <c r="A39" s="50" t="s">
        <v>43</v>
      </c>
      <c r="B39" s="11"/>
      <c r="C39" s="11"/>
      <c r="D39" s="11"/>
      <c r="E39" s="11"/>
      <c r="F39" s="170" t="s">
        <v>108</v>
      </c>
      <c r="G39" s="171"/>
    </row>
    <row r="40" spans="1:10" ht="24.75" customHeight="1" x14ac:dyDescent="0.25">
      <c r="A40" s="50" t="s">
        <v>44</v>
      </c>
      <c r="B40" s="11"/>
      <c r="C40" s="11"/>
      <c r="D40" s="11"/>
      <c r="E40" s="11"/>
      <c r="F40" s="170" t="s">
        <v>109</v>
      </c>
      <c r="G40" s="171"/>
    </row>
    <row r="41" spans="1:10" ht="23.25" customHeight="1" x14ac:dyDescent="0.25">
      <c r="A41" s="22" t="s">
        <v>45</v>
      </c>
      <c r="B41" s="179"/>
      <c r="C41" s="180"/>
      <c r="D41" s="180"/>
      <c r="E41" s="181"/>
      <c r="F41" s="170" t="s">
        <v>110</v>
      </c>
      <c r="G41" s="171"/>
    </row>
    <row r="43" spans="1:10" s="21" customFormat="1" ht="17.5" x14ac:dyDescent="0.35">
      <c r="A43" s="32" t="s">
        <v>111</v>
      </c>
      <c r="B43" s="33"/>
      <c r="C43" s="33"/>
      <c r="D43" s="33"/>
      <c r="E43" s="33"/>
      <c r="F43" s="13"/>
      <c r="G43" s="12"/>
    </row>
    <row r="44" spans="1:10" ht="14.5" x14ac:dyDescent="0.35">
      <c r="A44" s="2" t="s">
        <v>36</v>
      </c>
      <c r="B44" s="159" t="s">
        <v>46</v>
      </c>
      <c r="C44" s="160"/>
      <c r="D44" s="160"/>
      <c r="E44" s="160"/>
      <c r="F44" s="169" t="s">
        <v>47</v>
      </c>
      <c r="G44" s="187"/>
    </row>
    <row r="45" spans="1:10" ht="78.75" customHeight="1" x14ac:dyDescent="0.35">
      <c r="A45" s="50" t="s">
        <v>112</v>
      </c>
      <c r="B45" s="11"/>
      <c r="C45" s="11"/>
      <c r="D45" s="11"/>
      <c r="E45" s="49"/>
      <c r="F45" s="144" t="s">
        <v>113</v>
      </c>
      <c r="G45" s="187"/>
    </row>
    <row r="46" spans="1:10" ht="67.5" customHeight="1" x14ac:dyDescent="0.35">
      <c r="A46" s="50" t="s">
        <v>114</v>
      </c>
      <c r="B46" s="179"/>
      <c r="C46" s="180"/>
      <c r="D46" s="180"/>
      <c r="E46" s="180"/>
      <c r="F46" s="144" t="s">
        <v>115</v>
      </c>
      <c r="G46" s="187"/>
    </row>
    <row r="47" spans="1:10" ht="14.5" x14ac:dyDescent="0.35">
      <c r="F47" s="5"/>
      <c r="G47" s="5"/>
      <c r="H47" s="5"/>
      <c r="I47" s="5"/>
      <c r="J47" s="5"/>
    </row>
    <row r="48" spans="1:10" ht="14.5" x14ac:dyDescent="0.35">
      <c r="F48" s="5"/>
      <c r="G48" s="5"/>
      <c r="H48" s="5"/>
      <c r="I48" s="5"/>
      <c r="J48" s="5"/>
    </row>
    <row r="49" spans="1:10" ht="14.5" x14ac:dyDescent="0.35">
      <c r="F49" s="5"/>
      <c r="G49" s="5"/>
      <c r="H49" s="5"/>
      <c r="I49" s="5"/>
      <c r="J49" s="5"/>
    </row>
    <row r="50" spans="1:10" s="21" customFormat="1" ht="17.5" x14ac:dyDescent="0.35">
      <c r="A50" s="30" t="s">
        <v>48</v>
      </c>
      <c r="B50" s="31"/>
      <c r="C50" s="31"/>
      <c r="D50" s="31"/>
      <c r="E50" s="31"/>
      <c r="G50" s="20"/>
    </row>
    <row r="51" spans="1:10" ht="17.25" customHeight="1" x14ac:dyDescent="0.25">
      <c r="A51" s="143" t="s">
        <v>49</v>
      </c>
      <c r="B51" s="143"/>
      <c r="C51" s="143"/>
      <c r="D51" s="143"/>
      <c r="E51" s="143"/>
      <c r="F51" s="27"/>
    </row>
    <row r="52" spans="1:10" ht="16.5" customHeight="1" x14ac:dyDescent="0.25">
      <c r="A52" s="143"/>
      <c r="B52" s="143"/>
      <c r="C52" s="143"/>
      <c r="D52" s="143"/>
      <c r="E52" s="143"/>
    </row>
    <row r="53" spans="1:10" ht="13" x14ac:dyDescent="0.3">
      <c r="A53" s="7" t="s">
        <v>50</v>
      </c>
      <c r="B53" s="48" t="s">
        <v>51</v>
      </c>
      <c r="C53" s="184" t="s">
        <v>38</v>
      </c>
      <c r="D53" s="185"/>
      <c r="E53" s="186"/>
    </row>
    <row r="54" spans="1:10" ht="33" customHeight="1" x14ac:dyDescent="0.25">
      <c r="A54" s="50" t="s">
        <v>52</v>
      </c>
      <c r="B54" s="39"/>
      <c r="C54" s="174" t="s">
        <v>116</v>
      </c>
      <c r="D54" s="174"/>
      <c r="E54" s="174"/>
    </row>
    <row r="55" spans="1:10" ht="33" customHeight="1" x14ac:dyDescent="0.25">
      <c r="A55" s="50" t="s">
        <v>67</v>
      </c>
      <c r="B55" s="39"/>
      <c r="C55" s="174" t="s">
        <v>117</v>
      </c>
      <c r="D55" s="174"/>
      <c r="E55" s="174"/>
    </row>
    <row r="56" spans="1:10" ht="33" customHeight="1" x14ac:dyDescent="0.25">
      <c r="A56" s="50" t="s">
        <v>68</v>
      </c>
      <c r="B56" s="39"/>
      <c r="C56" s="174" t="s">
        <v>118</v>
      </c>
      <c r="D56" s="174"/>
      <c r="E56" s="174"/>
    </row>
    <row r="57" spans="1:10" ht="30" customHeight="1" x14ac:dyDescent="0.25">
      <c r="A57" s="50" t="s">
        <v>69</v>
      </c>
      <c r="B57" s="39"/>
      <c r="C57" s="174" t="s">
        <v>119</v>
      </c>
      <c r="D57" s="174"/>
      <c r="E57" s="174"/>
    </row>
    <row r="58" spans="1:10" ht="30" customHeight="1" x14ac:dyDescent="0.25">
      <c r="A58" s="50" t="s">
        <v>120</v>
      </c>
      <c r="B58" s="39"/>
      <c r="C58" s="174" t="s">
        <v>121</v>
      </c>
      <c r="D58" s="174"/>
      <c r="E58" s="174"/>
    </row>
    <row r="59" spans="1:10" ht="33" customHeight="1" x14ac:dyDescent="0.25">
      <c r="A59" s="50" t="s">
        <v>97</v>
      </c>
      <c r="B59" s="39"/>
      <c r="C59" s="174" t="s">
        <v>122</v>
      </c>
      <c r="D59" s="174"/>
      <c r="E59" s="174"/>
    </row>
    <row r="60" spans="1:10" ht="34.5" customHeight="1" x14ac:dyDescent="0.25">
      <c r="A60" s="50" t="s">
        <v>40</v>
      </c>
      <c r="B60" s="39"/>
      <c r="C60" s="174" t="s">
        <v>123</v>
      </c>
      <c r="D60" s="174"/>
      <c r="E60" s="174"/>
    </row>
    <row r="61" spans="1:10" ht="37.5" customHeight="1" x14ac:dyDescent="0.25">
      <c r="A61" s="50" t="s">
        <v>53</v>
      </c>
      <c r="B61" s="39"/>
      <c r="C61" s="174" t="s">
        <v>124</v>
      </c>
      <c r="D61" s="174"/>
      <c r="E61" s="174"/>
    </row>
  </sheetData>
  <mergeCells count="27">
    <mergeCell ref="F45:G45"/>
    <mergeCell ref="F46:G46"/>
    <mergeCell ref="F44:G44"/>
    <mergeCell ref="F39:G39"/>
    <mergeCell ref="B41:E41"/>
    <mergeCell ref="C61:E61"/>
    <mergeCell ref="C53:E53"/>
    <mergeCell ref="C54:E54"/>
    <mergeCell ref="C55:E55"/>
    <mergeCell ref="C56:E56"/>
    <mergeCell ref="C57:E5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2" customHeight="1" x14ac:dyDescent="0.35">
      <c r="A1" s="176" t="s">
        <v>70</v>
      </c>
      <c r="B1" s="176"/>
      <c r="C1" s="176"/>
      <c r="D1" s="176"/>
      <c r="E1" s="176"/>
      <c r="F1" s="176"/>
      <c r="G1" s="177"/>
    </row>
    <row r="2" spans="1:7" s="28" customFormat="1" ht="18" x14ac:dyDescent="0.4">
      <c r="A2" s="32" t="s">
        <v>125</v>
      </c>
      <c r="B2" s="36"/>
      <c r="C2" s="36"/>
      <c r="D2" s="36"/>
      <c r="E2" s="36"/>
      <c r="F2" s="37"/>
      <c r="G2" s="38"/>
    </row>
    <row r="3" spans="1:7" s="4" customFormat="1" ht="13" x14ac:dyDescent="0.3">
      <c r="A3" s="7" t="s">
        <v>0</v>
      </c>
      <c r="B3" s="105" t="s">
        <v>72</v>
      </c>
      <c r="C3" s="158"/>
      <c r="D3" s="158"/>
      <c r="E3" s="106"/>
      <c r="F3" s="47" t="s">
        <v>1</v>
      </c>
      <c r="G3" s="7" t="s">
        <v>2</v>
      </c>
    </row>
    <row r="4" spans="1:7" s="4" customFormat="1" ht="13" x14ac:dyDescent="0.3">
      <c r="A4" s="7"/>
      <c r="B4" s="47" t="s">
        <v>73</v>
      </c>
      <c r="C4" s="47" t="s">
        <v>73</v>
      </c>
      <c r="D4" s="47" t="s">
        <v>73</v>
      </c>
      <c r="E4" s="47" t="s">
        <v>73</v>
      </c>
      <c r="F4" s="47"/>
      <c r="G4" s="7"/>
    </row>
    <row r="5" spans="1:7" ht="137.5" x14ac:dyDescent="0.25">
      <c r="A5" s="50" t="s">
        <v>126</v>
      </c>
      <c r="B5" s="10"/>
      <c r="C5" s="10"/>
      <c r="D5" s="10"/>
      <c r="E5" s="10"/>
      <c r="F5" s="15" t="s">
        <v>55</v>
      </c>
      <c r="G5" s="9" t="s">
        <v>127</v>
      </c>
    </row>
    <row r="6" spans="1:7" ht="137.5" x14ac:dyDescent="0.25">
      <c r="A6" s="50" t="s">
        <v>54</v>
      </c>
      <c r="B6" s="10"/>
      <c r="C6" s="10"/>
      <c r="D6" s="10"/>
      <c r="E6" s="10"/>
      <c r="F6" s="15" t="s">
        <v>128</v>
      </c>
      <c r="G6" s="15" t="s">
        <v>129</v>
      </c>
    </row>
    <row r="7" spans="1:7" ht="108.75" customHeight="1" x14ac:dyDescent="0.25">
      <c r="A7" s="50" t="s">
        <v>3</v>
      </c>
      <c r="B7" s="10"/>
      <c r="C7" s="10"/>
      <c r="D7" s="10"/>
      <c r="E7" s="10"/>
      <c r="F7" s="15" t="s">
        <v>130</v>
      </c>
      <c r="G7" s="15" t="s">
        <v>75</v>
      </c>
    </row>
    <row r="8" spans="1:7" ht="187.5" x14ac:dyDescent="0.25">
      <c r="A8" s="50" t="s">
        <v>76</v>
      </c>
      <c r="B8" s="10"/>
      <c r="C8" s="10"/>
      <c r="D8" s="10"/>
      <c r="E8" s="10"/>
      <c r="F8" s="15" t="s">
        <v>131</v>
      </c>
      <c r="G8" s="15" t="s">
        <v>132</v>
      </c>
    </row>
    <row r="9" spans="1:7" ht="187.5" x14ac:dyDescent="0.25">
      <c r="A9" s="50" t="s">
        <v>9</v>
      </c>
      <c r="B9" s="10"/>
      <c r="C9" s="10"/>
      <c r="D9" s="10"/>
      <c r="E9" s="10"/>
      <c r="F9" s="15" t="s">
        <v>133</v>
      </c>
      <c r="G9" s="15" t="s">
        <v>134</v>
      </c>
    </row>
    <row r="10" spans="1:7" ht="200" x14ac:dyDescent="0.25">
      <c r="A10" s="50" t="s">
        <v>18</v>
      </c>
      <c r="B10" s="10"/>
      <c r="C10" s="10"/>
      <c r="D10" s="10"/>
      <c r="E10" s="10"/>
      <c r="F10" s="9" t="s">
        <v>19</v>
      </c>
      <c r="G10" s="9" t="s">
        <v>135</v>
      </c>
    </row>
    <row r="11" spans="1:7" ht="37.5" x14ac:dyDescent="0.25">
      <c r="A11" s="50" t="s">
        <v>21</v>
      </c>
      <c r="B11" s="10"/>
      <c r="C11" s="10"/>
      <c r="D11" s="10"/>
      <c r="E11" s="10"/>
      <c r="F11" s="9" t="s">
        <v>136</v>
      </c>
      <c r="G11" s="9" t="s">
        <v>23</v>
      </c>
    </row>
    <row r="12" spans="1:7" ht="25" x14ac:dyDescent="0.25">
      <c r="A12" s="50" t="s">
        <v>24</v>
      </c>
      <c r="B12" s="10"/>
      <c r="C12" s="10"/>
      <c r="D12" s="10"/>
      <c r="E12" s="10"/>
      <c r="F12" s="9" t="s">
        <v>25</v>
      </c>
      <c r="G12" s="9" t="s">
        <v>137</v>
      </c>
    </row>
    <row r="13" spans="1:7" ht="100" x14ac:dyDescent="0.25">
      <c r="A13" s="50" t="s">
        <v>138</v>
      </c>
      <c r="B13" s="10"/>
      <c r="C13" s="10"/>
      <c r="D13" s="10"/>
      <c r="E13" s="10"/>
      <c r="F13" s="9" t="s">
        <v>139</v>
      </c>
      <c r="G13" s="9" t="s">
        <v>140</v>
      </c>
    </row>
    <row r="14" spans="1:7" ht="13" x14ac:dyDescent="0.3">
      <c r="A14" s="7" t="s">
        <v>30</v>
      </c>
      <c r="B14" s="10"/>
      <c r="C14" s="10"/>
      <c r="D14" s="10"/>
      <c r="E14" s="10"/>
    </row>
    <row r="15" spans="1:7" x14ac:dyDescent="0.25">
      <c r="G15" s="6"/>
    </row>
    <row r="16" spans="1:7" s="21" customFormat="1" ht="17.5" x14ac:dyDescent="0.35">
      <c r="A16" s="32" t="s">
        <v>141</v>
      </c>
      <c r="B16" s="35"/>
      <c r="C16" s="35"/>
      <c r="D16" s="35"/>
      <c r="E16" s="35"/>
      <c r="F16" s="33"/>
      <c r="G16" s="34"/>
    </row>
    <row r="17" spans="1:7" s="4" customFormat="1" ht="13" x14ac:dyDescent="0.3">
      <c r="A17" s="7" t="s">
        <v>0</v>
      </c>
      <c r="B17" s="125" t="s">
        <v>72</v>
      </c>
      <c r="C17" s="125"/>
      <c r="D17" s="125"/>
      <c r="E17" s="125"/>
      <c r="F17" s="47" t="s">
        <v>34</v>
      </c>
      <c r="G17" s="7" t="s">
        <v>31</v>
      </c>
    </row>
    <row r="18" spans="1:7" ht="87.5" x14ac:dyDescent="0.25">
      <c r="A18" s="50" t="s">
        <v>32</v>
      </c>
      <c r="B18" s="10"/>
      <c r="C18" s="10"/>
      <c r="D18" s="10"/>
      <c r="E18" s="10"/>
      <c r="F18" s="15" t="s">
        <v>142</v>
      </c>
      <c r="G18" s="23" t="s">
        <v>143</v>
      </c>
    </row>
    <row r="19" spans="1:7" ht="62.5" x14ac:dyDescent="0.25">
      <c r="A19" s="50" t="s">
        <v>144</v>
      </c>
      <c r="B19" s="10"/>
      <c r="C19" s="10"/>
      <c r="D19" s="10"/>
      <c r="E19" s="10"/>
      <c r="F19" s="15" t="s">
        <v>145</v>
      </c>
      <c r="G19" s="23" t="s">
        <v>146</v>
      </c>
    </row>
    <row r="20" spans="1:7" x14ac:dyDescent="0.25">
      <c r="A20" s="50" t="s">
        <v>147</v>
      </c>
      <c r="B20" s="10"/>
      <c r="C20" s="10"/>
      <c r="D20" s="10"/>
      <c r="E20" s="10"/>
      <c r="F20" s="9" t="s">
        <v>148</v>
      </c>
      <c r="G20" s="23" t="s">
        <v>149</v>
      </c>
    </row>
    <row r="21" spans="1:7" x14ac:dyDescent="0.25">
      <c r="A21" s="50" t="s">
        <v>150</v>
      </c>
      <c r="B21" s="10"/>
      <c r="C21" s="10"/>
      <c r="D21" s="10"/>
      <c r="E21" s="10"/>
      <c r="F21" s="9" t="s">
        <v>151</v>
      </c>
      <c r="G21" s="23" t="s">
        <v>152</v>
      </c>
    </row>
    <row r="22" spans="1:7" ht="13" x14ac:dyDescent="0.3">
      <c r="A22" s="7" t="s">
        <v>35</v>
      </c>
      <c r="B22" s="10"/>
      <c r="C22" s="10"/>
      <c r="D22" s="10"/>
      <c r="E22" s="10"/>
    </row>
    <row r="24" spans="1:7" s="21" customFormat="1" ht="17.5" x14ac:dyDescent="0.35">
      <c r="A24" s="32" t="s">
        <v>153</v>
      </c>
      <c r="B24" s="33"/>
      <c r="C24" s="33"/>
      <c r="D24" s="33"/>
      <c r="E24" s="33"/>
      <c r="G24" s="20"/>
    </row>
    <row r="25" spans="1:7" ht="26" x14ac:dyDescent="0.3">
      <c r="A25" s="7" t="s">
        <v>154</v>
      </c>
      <c r="B25" s="10"/>
      <c r="C25" s="10"/>
      <c r="D25" s="10"/>
      <c r="E25" s="10"/>
    </row>
    <row r="27" spans="1:7" s="21" customFormat="1" ht="17.5" x14ac:dyDescent="0.35">
      <c r="A27" s="32" t="s">
        <v>155</v>
      </c>
      <c r="B27" s="33"/>
      <c r="C27" s="33"/>
      <c r="D27" s="33"/>
      <c r="E27" s="33"/>
      <c r="F27" s="33"/>
      <c r="G27" s="20"/>
    </row>
    <row r="28" spans="1:7" ht="12.9" customHeight="1" x14ac:dyDescent="0.3">
      <c r="A28" s="24" t="s">
        <v>156</v>
      </c>
      <c r="B28" s="193" t="s">
        <v>37</v>
      </c>
      <c r="C28" s="194"/>
      <c r="D28" s="194"/>
      <c r="E28" s="195"/>
      <c r="F28" s="40" t="s">
        <v>38</v>
      </c>
      <c r="G28" s="20"/>
    </row>
    <row r="29" spans="1:7" ht="37.5" x14ac:dyDescent="0.25">
      <c r="A29" s="22" t="s">
        <v>157</v>
      </c>
      <c r="B29" s="191"/>
      <c r="C29" s="192"/>
      <c r="D29" s="192"/>
      <c r="E29" s="192"/>
      <c r="F29" s="51" t="s">
        <v>158</v>
      </c>
      <c r="G29" s="20"/>
    </row>
    <row r="31" spans="1:7" s="21" customFormat="1" ht="17.5" x14ac:dyDescent="0.35">
      <c r="A31" s="32" t="s">
        <v>159</v>
      </c>
      <c r="B31" s="33"/>
      <c r="C31" s="33"/>
      <c r="D31" s="33"/>
      <c r="E31" s="33"/>
      <c r="F31" s="33"/>
      <c r="G31" s="34"/>
    </row>
    <row r="32" spans="1:7" ht="13" x14ac:dyDescent="0.3">
      <c r="A32" s="7" t="s">
        <v>160</v>
      </c>
      <c r="B32" s="200" t="s">
        <v>37</v>
      </c>
      <c r="C32" s="201"/>
      <c r="D32" s="201"/>
      <c r="E32" s="202"/>
      <c r="F32" s="169" t="s">
        <v>38</v>
      </c>
      <c r="G32" s="169"/>
    </row>
    <row r="33" spans="1:10" ht="27" customHeight="1" x14ac:dyDescent="0.25">
      <c r="A33" s="50" t="s">
        <v>42</v>
      </c>
      <c r="B33" s="10"/>
      <c r="C33" s="10"/>
      <c r="D33" s="10"/>
      <c r="E33" s="10"/>
      <c r="F33" s="197" t="s">
        <v>161</v>
      </c>
      <c r="G33" s="198"/>
    </row>
    <row r="34" spans="1:10" ht="33" customHeight="1" x14ac:dyDescent="0.25">
      <c r="A34" s="50" t="s">
        <v>43</v>
      </c>
      <c r="B34" s="10"/>
      <c r="C34" s="10"/>
      <c r="D34" s="10"/>
      <c r="E34" s="10"/>
      <c r="F34" s="197" t="s">
        <v>162</v>
      </c>
      <c r="G34" s="198"/>
    </row>
    <row r="35" spans="1:10" ht="18" customHeight="1" x14ac:dyDescent="0.25">
      <c r="A35" s="50" t="s">
        <v>44</v>
      </c>
      <c r="B35" s="10"/>
      <c r="C35" s="10"/>
      <c r="D35" s="10"/>
      <c r="E35" s="10"/>
      <c r="F35" s="197" t="s">
        <v>163</v>
      </c>
      <c r="G35" s="198"/>
    </row>
    <row r="36" spans="1:10" ht="29.15" customHeight="1" x14ac:dyDescent="0.25">
      <c r="A36" s="22" t="s">
        <v>45</v>
      </c>
      <c r="B36" s="191"/>
      <c r="C36" s="192"/>
      <c r="D36" s="192"/>
      <c r="E36" s="196"/>
      <c r="F36" s="197" t="s">
        <v>164</v>
      </c>
      <c r="G36" s="198"/>
    </row>
    <row r="38" spans="1:10" s="21" customFormat="1" ht="17.5" x14ac:dyDescent="0.35">
      <c r="A38" s="32" t="s">
        <v>165</v>
      </c>
      <c r="B38" s="33"/>
      <c r="C38" s="33"/>
      <c r="D38" s="33"/>
      <c r="E38" s="33"/>
      <c r="F38" s="33"/>
      <c r="G38" s="20"/>
    </row>
    <row r="39" spans="1:10" ht="12.9" customHeight="1" x14ac:dyDescent="0.3">
      <c r="A39" s="2" t="s">
        <v>36</v>
      </c>
      <c r="B39" s="159" t="s">
        <v>46</v>
      </c>
      <c r="C39" s="160"/>
      <c r="D39" s="160"/>
      <c r="E39" s="203"/>
      <c r="F39" s="47" t="s">
        <v>47</v>
      </c>
      <c r="G39" s="3"/>
    </row>
    <row r="40" spans="1:10" ht="100" x14ac:dyDescent="0.25">
      <c r="A40" s="50" t="s">
        <v>166</v>
      </c>
      <c r="B40" s="10"/>
      <c r="C40" s="10"/>
      <c r="D40" s="10"/>
      <c r="E40" s="10"/>
      <c r="F40" s="50" t="s">
        <v>167</v>
      </c>
      <c r="G40" s="3"/>
    </row>
    <row r="41" spans="1:10" ht="100" x14ac:dyDescent="0.25">
      <c r="A41" s="50" t="s">
        <v>168</v>
      </c>
      <c r="B41" s="191"/>
      <c r="C41" s="192"/>
      <c r="D41" s="192"/>
      <c r="E41" s="196"/>
      <c r="F41" s="50" t="s">
        <v>169</v>
      </c>
      <c r="G41" s="3"/>
    </row>
    <row r="42" spans="1:10" ht="14.5" x14ac:dyDescent="0.35">
      <c r="F42" s="5"/>
      <c r="G42" s="5"/>
      <c r="H42" s="5"/>
      <c r="I42" s="5"/>
      <c r="J42" s="5"/>
    </row>
    <row r="43" spans="1:10" ht="14.5" x14ac:dyDescent="0.35">
      <c r="F43" s="5"/>
      <c r="G43" s="5"/>
      <c r="H43" s="5"/>
      <c r="I43" s="5"/>
      <c r="J43" s="5"/>
    </row>
    <row r="44" spans="1:10" ht="14.5" x14ac:dyDescent="0.35">
      <c r="F44" s="5"/>
      <c r="G44" s="5"/>
      <c r="H44" s="5"/>
      <c r="I44" s="5"/>
      <c r="J44" s="5"/>
    </row>
    <row r="45" spans="1:10" s="21" customFormat="1" ht="17.5" x14ac:dyDescent="0.35">
      <c r="A45" s="30" t="s">
        <v>48</v>
      </c>
      <c r="B45" s="31"/>
      <c r="C45" s="31"/>
      <c r="D45" s="31"/>
      <c r="E45" s="31"/>
      <c r="G45" s="20"/>
    </row>
    <row r="46" spans="1:10" x14ac:dyDescent="0.25">
      <c r="A46" s="199" t="s">
        <v>170</v>
      </c>
      <c r="B46" s="199"/>
      <c r="C46" s="199"/>
      <c r="D46" s="199"/>
      <c r="E46" s="199"/>
      <c r="F46" s="27"/>
    </row>
    <row r="47" spans="1:10" ht="13" x14ac:dyDescent="0.3">
      <c r="A47" s="29" t="s">
        <v>50</v>
      </c>
      <c r="B47" s="46" t="s">
        <v>51</v>
      </c>
      <c r="C47" s="188" t="s">
        <v>38</v>
      </c>
      <c r="D47" s="189"/>
      <c r="E47" s="190"/>
    </row>
    <row r="48" spans="1:10" ht="30" customHeight="1" x14ac:dyDescent="0.25">
      <c r="A48" s="50" t="s">
        <v>52</v>
      </c>
      <c r="B48" s="39"/>
      <c r="C48" s="174" t="s">
        <v>171</v>
      </c>
      <c r="D48" s="174"/>
      <c r="E48" s="174"/>
    </row>
    <row r="49" spans="1:5" ht="30" customHeight="1" x14ac:dyDescent="0.25">
      <c r="A49" s="50" t="s">
        <v>172</v>
      </c>
      <c r="B49" s="39"/>
      <c r="C49" s="174" t="s">
        <v>173</v>
      </c>
      <c r="D49" s="174"/>
      <c r="E49" s="174"/>
    </row>
    <row r="50" spans="1:5" ht="30" customHeight="1" x14ac:dyDescent="0.25">
      <c r="A50" s="50" t="s">
        <v>174</v>
      </c>
      <c r="B50" s="39"/>
      <c r="C50" s="174" t="s">
        <v>175</v>
      </c>
      <c r="D50" s="174"/>
      <c r="E50" s="174"/>
    </row>
    <row r="51" spans="1:5" ht="30" customHeight="1" x14ac:dyDescent="0.25">
      <c r="A51" s="50" t="s">
        <v>53</v>
      </c>
      <c r="B51" s="39"/>
      <c r="C51" s="174" t="s">
        <v>176</v>
      </c>
      <c r="D51" s="174"/>
      <c r="E51" s="174"/>
    </row>
  </sheetData>
  <mergeCells count="20">
    <mergeCell ref="C51:E51"/>
    <mergeCell ref="F32:G32"/>
    <mergeCell ref="B36:E36"/>
    <mergeCell ref="F33:G33"/>
    <mergeCell ref="F34:G34"/>
    <mergeCell ref="F35:G35"/>
    <mergeCell ref="F36:G36"/>
    <mergeCell ref="A46:E46"/>
    <mergeCell ref="B32:E32"/>
    <mergeCell ref="B39:E39"/>
    <mergeCell ref="B41:E41"/>
    <mergeCell ref="A1:G1"/>
    <mergeCell ref="C47:E47"/>
    <mergeCell ref="C48:E48"/>
    <mergeCell ref="C49:E49"/>
    <mergeCell ref="C50:E50"/>
    <mergeCell ref="B3:E3"/>
    <mergeCell ref="B17:E17"/>
    <mergeCell ref="B29:E29"/>
    <mergeCell ref="B28:E2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5.75" customHeight="1" x14ac:dyDescent="0.35">
      <c r="A1" s="176" t="s">
        <v>177</v>
      </c>
      <c r="B1" s="176"/>
      <c r="C1" s="176"/>
      <c r="D1" s="176"/>
      <c r="E1" s="176"/>
      <c r="F1" s="176"/>
      <c r="G1" s="177"/>
    </row>
    <row r="2" spans="1:7" s="28" customFormat="1" ht="18" x14ac:dyDescent="0.4">
      <c r="A2" s="32" t="s">
        <v>178</v>
      </c>
      <c r="B2" s="36"/>
      <c r="C2" s="36"/>
      <c r="D2" s="36"/>
      <c r="E2" s="36"/>
      <c r="F2" s="37"/>
      <c r="G2" s="38"/>
    </row>
    <row r="3" spans="1:7" s="4" customFormat="1" ht="13" x14ac:dyDescent="0.3">
      <c r="A3" s="7" t="s">
        <v>0</v>
      </c>
      <c r="B3" s="105" t="s">
        <v>72</v>
      </c>
      <c r="C3" s="158"/>
      <c r="D3" s="158"/>
      <c r="E3" s="106"/>
      <c r="F3" s="47" t="s">
        <v>1</v>
      </c>
      <c r="G3" s="7" t="s">
        <v>2</v>
      </c>
    </row>
    <row r="4" spans="1:7" s="4" customFormat="1" ht="13" x14ac:dyDescent="0.3">
      <c r="A4" s="7"/>
      <c r="B4" s="47" t="s">
        <v>73</v>
      </c>
      <c r="C4" s="47" t="s">
        <v>73</v>
      </c>
      <c r="D4" s="47" t="s">
        <v>73</v>
      </c>
      <c r="E4" s="47" t="s">
        <v>73</v>
      </c>
      <c r="F4" s="47"/>
      <c r="G4" s="7"/>
    </row>
    <row r="5" spans="1:7" ht="36" customHeight="1" x14ac:dyDescent="0.25">
      <c r="A5" s="50" t="s">
        <v>3</v>
      </c>
      <c r="B5" s="10"/>
      <c r="C5" s="10"/>
      <c r="D5" s="10"/>
      <c r="E5" s="10"/>
      <c r="F5" s="9" t="s">
        <v>4</v>
      </c>
      <c r="G5" s="9" t="s">
        <v>5</v>
      </c>
    </row>
    <row r="6" spans="1:7" ht="87" customHeight="1" x14ac:dyDescent="0.25">
      <c r="A6" s="50" t="s">
        <v>179</v>
      </c>
      <c r="B6" s="10"/>
      <c r="C6" s="10"/>
      <c r="D6" s="10"/>
      <c r="E6" s="10"/>
      <c r="F6" s="9" t="s">
        <v>180</v>
      </c>
      <c r="G6" s="9" t="s">
        <v>181</v>
      </c>
    </row>
    <row r="7" spans="1:7" ht="90.75" customHeight="1" x14ac:dyDescent="0.25">
      <c r="A7" s="50" t="s">
        <v>182</v>
      </c>
      <c r="B7" s="10"/>
      <c r="C7" s="10"/>
      <c r="D7" s="10"/>
      <c r="E7" s="10"/>
      <c r="F7" s="9" t="s">
        <v>183</v>
      </c>
      <c r="G7" s="9" t="s">
        <v>184</v>
      </c>
    </row>
    <row r="8" spans="1:7" ht="49.5" customHeight="1" x14ac:dyDescent="0.25">
      <c r="A8" s="50" t="s">
        <v>185</v>
      </c>
      <c r="B8" s="10"/>
      <c r="C8" s="10"/>
      <c r="D8" s="10"/>
      <c r="E8" s="10"/>
      <c r="F8" s="9" t="s">
        <v>186</v>
      </c>
      <c r="G8" s="9" t="s">
        <v>187</v>
      </c>
    </row>
    <row r="9" spans="1:7" ht="32.25" customHeight="1" x14ac:dyDescent="0.25">
      <c r="A9" s="50" t="s">
        <v>188</v>
      </c>
      <c r="B9" s="10"/>
      <c r="C9" s="10"/>
      <c r="D9" s="10"/>
      <c r="E9" s="10"/>
      <c r="F9" s="9" t="s">
        <v>189</v>
      </c>
      <c r="G9" s="9" t="s">
        <v>190</v>
      </c>
    </row>
    <row r="10" spans="1:7" ht="30.75" customHeight="1" x14ac:dyDescent="0.25">
      <c r="A10" s="50" t="s">
        <v>191</v>
      </c>
      <c r="B10" s="10"/>
      <c r="C10" s="10"/>
      <c r="D10" s="10"/>
      <c r="E10" s="10"/>
      <c r="F10" s="9" t="s">
        <v>192</v>
      </c>
      <c r="G10" s="9" t="s">
        <v>190</v>
      </c>
    </row>
    <row r="11" spans="1:7" ht="31.5" customHeight="1" x14ac:dyDescent="0.25">
      <c r="A11" s="50" t="s">
        <v>193</v>
      </c>
      <c r="B11" s="10"/>
      <c r="C11" s="10"/>
      <c r="D11" s="10"/>
      <c r="E11" s="10"/>
      <c r="F11" s="9" t="s">
        <v>194</v>
      </c>
      <c r="G11" s="9" t="s">
        <v>190</v>
      </c>
    </row>
    <row r="12" spans="1:7" ht="27" customHeight="1" x14ac:dyDescent="0.3">
      <c r="A12" s="7" t="s">
        <v>30</v>
      </c>
      <c r="B12" s="10"/>
      <c r="C12" s="10"/>
      <c r="D12" s="10"/>
      <c r="E12" s="10"/>
    </row>
    <row r="13" spans="1:7" x14ac:dyDescent="0.25">
      <c r="G13" s="6"/>
    </row>
    <row r="14" spans="1:7" s="21" customFormat="1" ht="17.5" x14ac:dyDescent="0.35">
      <c r="A14" s="32" t="s">
        <v>195</v>
      </c>
      <c r="B14" s="35"/>
      <c r="C14" s="35"/>
      <c r="D14" s="35"/>
      <c r="E14" s="35"/>
      <c r="F14" s="33"/>
      <c r="G14" s="34"/>
    </row>
    <row r="15" spans="1:7" s="4" customFormat="1" ht="13" x14ac:dyDescent="0.3">
      <c r="A15" s="7" t="s">
        <v>0</v>
      </c>
      <c r="B15" s="125" t="s">
        <v>72</v>
      </c>
      <c r="C15" s="125"/>
      <c r="D15" s="125"/>
      <c r="E15" s="125"/>
      <c r="F15" s="47" t="s">
        <v>34</v>
      </c>
      <c r="G15" s="7" t="s">
        <v>31</v>
      </c>
    </row>
    <row r="16" spans="1:7" ht="108.75" customHeight="1" x14ac:dyDescent="0.25">
      <c r="A16" s="50" t="s">
        <v>196</v>
      </c>
      <c r="B16" s="10"/>
      <c r="C16" s="10"/>
      <c r="D16" s="10"/>
      <c r="E16" s="10"/>
      <c r="F16" s="15" t="s">
        <v>197</v>
      </c>
      <c r="G16" s="23" t="s">
        <v>198</v>
      </c>
    </row>
    <row r="17" spans="1:7" ht="103.5" customHeight="1" x14ac:dyDescent="0.25">
      <c r="A17" s="50" t="s">
        <v>199</v>
      </c>
      <c r="B17" s="10"/>
      <c r="C17" s="10"/>
      <c r="D17" s="10"/>
      <c r="E17" s="10"/>
      <c r="F17" s="15" t="s">
        <v>200</v>
      </c>
      <c r="G17" s="23" t="s">
        <v>198</v>
      </c>
    </row>
    <row r="18" spans="1:7" ht="50" x14ac:dyDescent="0.25">
      <c r="A18" s="50" t="s">
        <v>201</v>
      </c>
      <c r="B18" s="10"/>
      <c r="C18" s="10"/>
      <c r="D18" s="10"/>
      <c r="E18" s="10"/>
      <c r="F18" s="9" t="s">
        <v>202</v>
      </c>
      <c r="G18" s="23" t="s">
        <v>203</v>
      </c>
    </row>
    <row r="19" spans="1:7" ht="37.5" x14ac:dyDescent="0.25">
      <c r="A19" s="50" t="s">
        <v>204</v>
      </c>
      <c r="B19" s="10"/>
      <c r="C19" s="10"/>
      <c r="D19" s="10"/>
      <c r="E19" s="10"/>
      <c r="F19" s="9" t="s">
        <v>205</v>
      </c>
      <c r="G19" s="9" t="s">
        <v>206</v>
      </c>
    </row>
    <row r="20" spans="1:7" ht="50" x14ac:dyDescent="0.25">
      <c r="A20" s="50" t="s">
        <v>207</v>
      </c>
      <c r="B20" s="10"/>
      <c r="C20" s="10"/>
      <c r="D20" s="10"/>
      <c r="E20" s="10"/>
      <c r="F20" s="9" t="s">
        <v>208</v>
      </c>
      <c r="G20" s="9" t="s">
        <v>209</v>
      </c>
    </row>
    <row r="21" spans="1:7" x14ac:dyDescent="0.25">
      <c r="A21" s="50" t="s">
        <v>210</v>
      </c>
      <c r="B21" s="10"/>
      <c r="C21" s="10"/>
      <c r="D21" s="10"/>
      <c r="E21" s="10"/>
      <c r="F21" s="9" t="s">
        <v>211</v>
      </c>
      <c r="G21" s="9" t="s">
        <v>212</v>
      </c>
    </row>
    <row r="22" spans="1:7" x14ac:dyDescent="0.25">
      <c r="A22" s="50" t="s">
        <v>213</v>
      </c>
      <c r="B22" s="10"/>
      <c r="C22" s="10"/>
      <c r="D22" s="10"/>
      <c r="E22" s="10"/>
      <c r="F22" s="9" t="s">
        <v>214</v>
      </c>
      <c r="G22" s="9" t="s">
        <v>212</v>
      </c>
    </row>
    <row r="23" spans="1:7" x14ac:dyDescent="0.25">
      <c r="A23" s="50" t="s">
        <v>215</v>
      </c>
      <c r="B23" s="10"/>
      <c r="C23" s="10"/>
      <c r="D23" s="10"/>
      <c r="E23" s="10"/>
      <c r="F23" s="9" t="s">
        <v>216</v>
      </c>
      <c r="G23" s="9" t="s">
        <v>217</v>
      </c>
    </row>
    <row r="24" spans="1:7" ht="13" x14ac:dyDescent="0.3">
      <c r="A24" s="7" t="s">
        <v>35</v>
      </c>
      <c r="B24" s="10"/>
      <c r="C24" s="10"/>
      <c r="D24" s="10"/>
      <c r="E24" s="10"/>
    </row>
    <row r="26" spans="1:7" s="21" customFormat="1" ht="17.5" x14ac:dyDescent="0.35">
      <c r="A26" s="32" t="s">
        <v>218</v>
      </c>
      <c r="B26" s="33"/>
      <c r="C26" s="33"/>
      <c r="D26" s="33"/>
      <c r="E26" s="33"/>
      <c r="G26" s="20"/>
    </row>
    <row r="27" spans="1:7" ht="26" x14ac:dyDescent="0.3">
      <c r="A27" s="7" t="s">
        <v>219</v>
      </c>
      <c r="B27" s="10"/>
      <c r="C27" s="10"/>
      <c r="D27" s="10"/>
      <c r="E27" s="10"/>
    </row>
    <row r="29" spans="1:7" s="21" customFormat="1" ht="17.5" x14ac:dyDescent="0.35">
      <c r="A29" s="32" t="s">
        <v>220</v>
      </c>
      <c r="B29" s="33"/>
      <c r="C29" s="33"/>
      <c r="D29" s="33"/>
      <c r="E29" s="33"/>
      <c r="F29" s="33"/>
      <c r="G29" s="20"/>
    </row>
    <row r="30" spans="1:7" ht="12.9" customHeight="1" x14ac:dyDescent="0.3">
      <c r="A30" s="24" t="s">
        <v>156</v>
      </c>
      <c r="B30" s="193" t="s">
        <v>37</v>
      </c>
      <c r="C30" s="194"/>
      <c r="D30" s="194"/>
      <c r="E30" s="195"/>
      <c r="F30" s="47" t="s">
        <v>38</v>
      </c>
    </row>
    <row r="31" spans="1:7" ht="37.5" x14ac:dyDescent="0.25">
      <c r="A31" s="22" t="s">
        <v>221</v>
      </c>
      <c r="B31" s="191"/>
      <c r="C31" s="192"/>
      <c r="D31" s="192"/>
      <c r="E31" s="196"/>
      <c r="F31" s="44" t="s">
        <v>222</v>
      </c>
    </row>
    <row r="33" spans="1:10" s="21" customFormat="1" ht="17.5" x14ac:dyDescent="0.35">
      <c r="A33" s="32" t="s">
        <v>223</v>
      </c>
      <c r="B33" s="33"/>
      <c r="C33" s="33"/>
      <c r="D33" s="33"/>
      <c r="E33" s="33"/>
      <c r="F33" s="33"/>
      <c r="G33" s="34"/>
    </row>
    <row r="34" spans="1:10" s="21" customFormat="1" x14ac:dyDescent="0.25">
      <c r="A34" s="206" t="s">
        <v>224</v>
      </c>
      <c r="B34" s="206"/>
      <c r="C34" s="20"/>
      <c r="D34" s="20"/>
      <c r="E34" s="20"/>
      <c r="F34" s="20"/>
      <c r="G34" s="20"/>
      <c r="H34" s="20"/>
      <c r="I34" s="20"/>
      <c r="J34" s="20"/>
    </row>
    <row r="35" spans="1:10" ht="13" x14ac:dyDescent="0.3">
      <c r="A35" s="7" t="s">
        <v>225</v>
      </c>
      <c r="B35" s="125" t="s">
        <v>37</v>
      </c>
      <c r="C35" s="125"/>
      <c r="D35" s="125"/>
      <c r="E35" s="125"/>
      <c r="F35" s="169" t="s">
        <v>38</v>
      </c>
      <c r="G35" s="169"/>
    </row>
    <row r="36" spans="1:10" ht="33" customHeight="1" x14ac:dyDescent="0.25">
      <c r="A36" s="50" t="s">
        <v>42</v>
      </c>
      <c r="B36" s="10"/>
      <c r="C36" s="10"/>
      <c r="D36" s="10"/>
      <c r="E36" s="10"/>
      <c r="F36" s="143" t="s">
        <v>226</v>
      </c>
      <c r="G36" s="143"/>
    </row>
    <row r="37" spans="1:10" ht="33.75" customHeight="1" x14ac:dyDescent="0.25">
      <c r="A37" s="50" t="s">
        <v>227</v>
      </c>
      <c r="B37" s="10"/>
      <c r="C37" s="10"/>
      <c r="D37" s="10"/>
      <c r="E37" s="10"/>
      <c r="F37" s="143" t="s">
        <v>228</v>
      </c>
      <c r="G37" s="143"/>
    </row>
    <row r="38" spans="1:10" ht="33" customHeight="1" x14ac:dyDescent="0.25">
      <c r="A38" s="50" t="s">
        <v>229</v>
      </c>
      <c r="B38" s="10"/>
      <c r="C38" s="10"/>
      <c r="D38" s="10"/>
      <c r="E38" s="10"/>
      <c r="F38" s="143" t="s">
        <v>230</v>
      </c>
      <c r="G38" s="143"/>
    </row>
    <row r="39" spans="1:10" ht="21.75" customHeight="1" x14ac:dyDescent="0.25">
      <c r="A39" s="50" t="s">
        <v>231</v>
      </c>
      <c r="B39" s="10"/>
      <c r="C39" s="10"/>
      <c r="D39" s="10"/>
      <c r="E39" s="10"/>
      <c r="F39" s="197" t="s">
        <v>232</v>
      </c>
      <c r="G39" s="198"/>
    </row>
    <row r="40" spans="1:10" ht="24.75" customHeight="1" x14ac:dyDescent="0.25">
      <c r="A40" s="50" t="s">
        <v>233</v>
      </c>
      <c r="B40" s="10"/>
      <c r="C40" s="10"/>
      <c r="D40" s="10"/>
      <c r="E40" s="10"/>
      <c r="F40" s="197" t="s">
        <v>234</v>
      </c>
      <c r="G40" s="198"/>
    </row>
    <row r="41" spans="1:10" ht="28.5" customHeight="1" x14ac:dyDescent="0.25">
      <c r="A41" s="50" t="s">
        <v>235</v>
      </c>
      <c r="B41" s="191"/>
      <c r="C41" s="192"/>
      <c r="D41" s="192"/>
      <c r="E41" s="196"/>
      <c r="F41" s="197" t="s">
        <v>236</v>
      </c>
      <c r="G41" s="198"/>
    </row>
    <row r="42" spans="1:10" ht="28.5" customHeight="1" x14ac:dyDescent="0.25">
      <c r="A42" s="50" t="s">
        <v>237</v>
      </c>
      <c r="B42" s="191"/>
      <c r="C42" s="192"/>
      <c r="D42" s="192"/>
      <c r="E42" s="196"/>
      <c r="F42" s="197" t="s">
        <v>238</v>
      </c>
      <c r="G42" s="198"/>
    </row>
    <row r="43" spans="1:10" ht="17.25" customHeight="1" x14ac:dyDescent="0.25">
      <c r="A43" s="26" t="s">
        <v>239</v>
      </c>
      <c r="B43" s="19"/>
      <c r="C43" s="19"/>
      <c r="D43" s="19"/>
      <c r="E43" s="19"/>
      <c r="F43" s="19"/>
      <c r="G43" s="19"/>
    </row>
    <row r="44" spans="1:10" x14ac:dyDescent="0.25">
      <c r="B44" s="17"/>
      <c r="C44" s="17"/>
      <c r="D44" s="17"/>
      <c r="E44" s="17"/>
      <c r="F44" s="17"/>
    </row>
    <row r="45" spans="1:10" s="21" customFormat="1" ht="17.5" x14ac:dyDescent="0.35">
      <c r="A45" s="32" t="s">
        <v>240</v>
      </c>
      <c r="B45" s="33"/>
      <c r="C45" s="33"/>
      <c r="D45" s="33"/>
      <c r="E45" s="33"/>
      <c r="F45" s="33"/>
      <c r="G45" s="20"/>
    </row>
    <row r="46" spans="1:10" ht="13" x14ac:dyDescent="0.3">
      <c r="A46" s="2" t="s">
        <v>36</v>
      </c>
      <c r="B46" s="159" t="s">
        <v>46</v>
      </c>
      <c r="C46" s="160"/>
      <c r="D46" s="160"/>
      <c r="E46" s="203"/>
      <c r="F46" s="47" t="s">
        <v>47</v>
      </c>
      <c r="G46" s="3"/>
    </row>
    <row r="47" spans="1:10" ht="48.9" customHeight="1" x14ac:dyDescent="0.25">
      <c r="A47" s="50" t="s">
        <v>241</v>
      </c>
      <c r="B47" s="10"/>
      <c r="C47" s="10"/>
      <c r="D47" s="10"/>
      <c r="E47" s="10"/>
      <c r="F47" s="204" t="s">
        <v>242</v>
      </c>
      <c r="G47" s="3"/>
    </row>
    <row r="48" spans="1:10" ht="54.65" customHeight="1" x14ac:dyDescent="0.25">
      <c r="A48" s="50" t="s">
        <v>243</v>
      </c>
      <c r="B48" s="10"/>
      <c r="C48" s="10"/>
      <c r="D48" s="10"/>
      <c r="E48" s="10"/>
      <c r="F48" s="205"/>
      <c r="G48" s="3"/>
    </row>
    <row r="49" spans="1:10" ht="48" customHeight="1" x14ac:dyDescent="0.25">
      <c r="A49" s="50" t="s">
        <v>244</v>
      </c>
      <c r="B49" s="191"/>
      <c r="C49" s="192"/>
      <c r="D49" s="192"/>
      <c r="E49" s="196"/>
      <c r="F49" s="204" t="s">
        <v>245</v>
      </c>
      <c r="G49" s="3"/>
    </row>
    <row r="50" spans="1:10" ht="61.5" customHeight="1" x14ac:dyDescent="0.25">
      <c r="A50" s="50" t="s">
        <v>246</v>
      </c>
      <c r="B50" s="191"/>
      <c r="C50" s="192"/>
      <c r="D50" s="192"/>
      <c r="E50" s="196"/>
      <c r="F50" s="205"/>
      <c r="G50" s="3"/>
    </row>
    <row r="51" spans="1:10" ht="14.5" x14ac:dyDescent="0.35">
      <c r="F51" s="5"/>
      <c r="G51" s="5"/>
      <c r="H51" s="5"/>
      <c r="I51" s="5"/>
      <c r="J51" s="5"/>
    </row>
    <row r="52" spans="1:10" ht="14.5" x14ac:dyDescent="0.35">
      <c r="F52" s="5"/>
      <c r="G52" s="5"/>
      <c r="H52" s="5"/>
      <c r="I52" s="5"/>
      <c r="J52" s="5"/>
    </row>
    <row r="53" spans="1:10" ht="14.5" x14ac:dyDescent="0.35">
      <c r="F53" s="5"/>
      <c r="G53" s="5"/>
      <c r="H53" s="5"/>
      <c r="I53" s="5"/>
      <c r="J53" s="5"/>
    </row>
    <row r="54" spans="1:10" s="21" customFormat="1" ht="17.5" x14ac:dyDescent="0.35">
      <c r="A54" s="30" t="s">
        <v>48</v>
      </c>
      <c r="B54" s="31"/>
      <c r="C54" s="31"/>
      <c r="D54" s="31"/>
      <c r="E54" s="31"/>
      <c r="G54" s="20"/>
    </row>
    <row r="55" spans="1:10" x14ac:dyDescent="0.25">
      <c r="A55" s="199" t="s">
        <v>170</v>
      </c>
      <c r="B55" s="199"/>
      <c r="C55" s="199"/>
      <c r="D55" s="199"/>
      <c r="E55" s="199"/>
      <c r="F55" s="27"/>
    </row>
    <row r="56" spans="1:10" ht="13" x14ac:dyDescent="0.3">
      <c r="A56" s="7" t="s">
        <v>50</v>
      </c>
      <c r="B56" s="41" t="s">
        <v>51</v>
      </c>
      <c r="C56" s="184" t="s">
        <v>38</v>
      </c>
      <c r="D56" s="185"/>
      <c r="E56" s="186"/>
    </row>
    <row r="57" spans="1:10" ht="30" customHeight="1" x14ac:dyDescent="0.25">
      <c r="A57" s="45" t="s">
        <v>52</v>
      </c>
      <c r="B57" s="42"/>
      <c r="C57" s="174" t="s">
        <v>247</v>
      </c>
      <c r="D57" s="174"/>
      <c r="E57" s="174"/>
    </row>
    <row r="58" spans="1:10" ht="30" customHeight="1" x14ac:dyDescent="0.25">
      <c r="A58" s="45" t="s">
        <v>248</v>
      </c>
      <c r="B58" s="42"/>
      <c r="C58" s="174" t="s">
        <v>249</v>
      </c>
      <c r="D58" s="174"/>
      <c r="E58" s="174"/>
    </row>
    <row r="59" spans="1:10" ht="30" customHeight="1" x14ac:dyDescent="0.25">
      <c r="A59" s="45" t="s">
        <v>250</v>
      </c>
      <c r="B59" s="42"/>
      <c r="C59" s="174" t="s">
        <v>251</v>
      </c>
      <c r="D59" s="174"/>
      <c r="E59" s="174"/>
    </row>
    <row r="60" spans="1:10" ht="30" customHeight="1" x14ac:dyDescent="0.25">
      <c r="A60" s="45" t="s">
        <v>252</v>
      </c>
      <c r="B60" s="42"/>
      <c r="C60" s="174" t="s">
        <v>253</v>
      </c>
      <c r="D60" s="174"/>
      <c r="E60" s="174"/>
    </row>
    <row r="61" spans="1:10" ht="34.5" customHeight="1" x14ac:dyDescent="0.25">
      <c r="A61" s="45" t="s">
        <v>53</v>
      </c>
      <c r="B61" s="42"/>
      <c r="C61" s="174" t="s">
        <v>254</v>
      </c>
      <c r="D61" s="174"/>
      <c r="E61" s="174"/>
    </row>
    <row r="62" spans="1:10" ht="48" customHeight="1" x14ac:dyDescent="0.25">
      <c r="A62" s="45" t="s">
        <v>255</v>
      </c>
      <c r="B62" s="42"/>
      <c r="C62" s="174" t="s">
        <v>256</v>
      </c>
      <c r="D62" s="174"/>
      <c r="E62" s="174"/>
    </row>
  </sheetData>
  <mergeCells count="30">
    <mergeCell ref="A1:G1"/>
    <mergeCell ref="B3:E3"/>
    <mergeCell ref="B15:E15"/>
    <mergeCell ref="A34:B34"/>
    <mergeCell ref="B30:E30"/>
    <mergeCell ref="B31:E31"/>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C62:E62"/>
    <mergeCell ref="A55:E55"/>
    <mergeCell ref="F47:F48"/>
    <mergeCell ref="C56:E56"/>
    <mergeCell ref="C57:E57"/>
    <mergeCell ref="C58:E58"/>
    <mergeCell ref="C59:E59"/>
    <mergeCell ref="C60:E60"/>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5D624D0397344BAFEB53A8C2C85830" ma:contentTypeVersion="2" ma:contentTypeDescription="Create a new document." ma:contentTypeScope="" ma:versionID="15fffbd417e8773ca3ff95469c508ea3">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49f4405f604148aed73d99b51ce9e4d7" ns1:_="" ns2:_="">
    <xsd:import namespace="http://schemas.microsoft.com/sharepoint/v3"/>
    <xsd:import namespace="066e5197-e0d9-4d82-87ff-9454abe15744"/>
    <xsd:element name="properties">
      <xsd:complexType>
        <xsd:sequence>
          <xsd:element name="documentManagement">
            <xsd:complexType>
              <xsd:all>
                <xsd:element ref="ns1:PublishingStartDate" minOccurs="0"/>
                <xsd:element ref="ns1:PublishingExpirationDate" minOccurs="0"/>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10"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11"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F6E02-6BC2-4FD8-BA00-86F3B3402038}"/>
</file>

<file path=customXml/itemProps2.xml><?xml version="1.0" encoding="utf-8"?>
<ds:datastoreItem xmlns:ds="http://schemas.openxmlformats.org/officeDocument/2006/customXml" ds:itemID="{2C4B5757-E31E-4C29-8D67-A9A67276A90A}"/>
</file>

<file path=customXml/itemProps3.xml><?xml version="1.0" encoding="utf-8"?>
<ds:datastoreItem xmlns:ds="http://schemas.openxmlformats.org/officeDocument/2006/customXml" ds:itemID="{0B0BDAA6-A4F6-4487-84C7-F2C4EDB9AD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Reference Data</vt:lpstr>
      <vt:lpstr>G&amp;B GHGRP Facilities</vt:lpstr>
      <vt:lpstr>G&amp;B Non-GHGRP Facilities</vt:lpstr>
      <vt:lpstr>Public Data</vt:lpstr>
      <vt:lpstr>Processing</vt:lpstr>
      <vt:lpstr>Transmission &amp; Storage</vt:lpstr>
      <vt:lpstr>Distribution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/issuesandpolicy/Documents/NGSI_ReportingTemplate_GatheringBoosting.xlsx</dc:title>
  <dc:subject/>
  <dc:creator>Pye Russell</dc:creator>
  <cp:keywords/>
  <dc:description/>
  <cp:lastModifiedBy>Pye Russell</cp:lastModifiedBy>
  <cp:revision/>
  <dcterms:created xsi:type="dcterms:W3CDTF">2020-06-01T19:14:31Z</dcterms:created>
  <dcterms:modified xsi:type="dcterms:W3CDTF">2021-07-06T19:51:04Z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0x010100435D624D0397344BAFEB53A8C2C85830</vt:lpwstr>
  </property>
  <property fmtid="{D5CDD505-2E9C-101B-9397-08002B2CF9AE}" pid="3" name="WorkflowChangePath">
    <vt:lpwstr>60b82fff-d2be-4123-80b0-dabbdbda80cb,8;</vt:lpwstr>
  </property>
  <property fmtid="{D5CDD505-2E9C-101B-9397-08002B2CF9AE}" pid="4" name="Tags">
    <vt:lpwstr/>
  </property>
</Properties>
</file>